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/>
  <mc:AlternateContent xmlns:mc="http://schemas.openxmlformats.org/markup-compatibility/2006">
    <mc:Choice Requires="x15">
      <x15ac:absPath xmlns:x15ac="http://schemas.microsoft.com/office/spreadsheetml/2010/11/ac" url="E:\ДУМА 2022\Дума 2022-2.1\"/>
    </mc:Choice>
  </mc:AlternateContent>
  <xr:revisionPtr revIDLastSave="0" documentId="13_ncr:1_{EBCD5675-EFE5-4877-8085-B973FB308643}" xr6:coauthVersionLast="38" xr6:coauthVersionMax="38" xr10:uidLastSave="{00000000-0000-0000-0000-000000000000}"/>
  <bookViews>
    <workbookView xWindow="510" yWindow="570" windowWidth="21735" windowHeight="7875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бюджета'!$10:$11</definedName>
  </definedNames>
  <calcPr calcId="179021"/>
</workbook>
</file>

<file path=xl/calcChain.xml><?xml version="1.0" encoding="utf-8"?>
<calcChain xmlns="http://schemas.openxmlformats.org/spreadsheetml/2006/main">
  <c r="J30" i="2" l="1"/>
  <c r="T13" i="2" l="1"/>
  <c r="J13" i="2" l="1"/>
  <c r="T18" i="2"/>
  <c r="T17" i="2" s="1"/>
  <c r="T20" i="2"/>
  <c r="T24" i="2"/>
  <c r="T23" i="2" s="1"/>
  <c r="T22" i="2" s="1"/>
  <c r="T27" i="2"/>
  <c r="T31" i="2"/>
  <c r="T33" i="2"/>
  <c r="T37" i="2"/>
  <c r="T36" i="2" s="1"/>
  <c r="T41" i="2"/>
  <c r="T40" i="2" s="1"/>
  <c r="T39" i="2" s="1"/>
  <c r="T30" i="2" l="1"/>
  <c r="T29" i="2" s="1"/>
  <c r="T45" i="2"/>
  <c r="T44" i="2" s="1"/>
  <c r="T43" i="2" s="1"/>
  <c r="T12" i="2" s="1"/>
  <c r="T49" i="2"/>
  <c r="T53" i="2" l="1"/>
  <c r="T52" i="2" s="1"/>
  <c r="T51" i="2" s="1"/>
  <c r="T55" i="2" s="1"/>
  <c r="J24" i="2"/>
  <c r="J18" i="2" l="1"/>
  <c r="J17" i="2" s="1"/>
  <c r="J20" i="2"/>
  <c r="J23" i="2"/>
  <c r="J22" i="2" s="1"/>
  <c r="J31" i="2"/>
  <c r="J33" i="2"/>
  <c r="J37" i="2"/>
  <c r="J36" i="2" s="1"/>
  <c r="J35" i="2" s="1"/>
  <c r="J40" i="2" l="1"/>
  <c r="J39" i="2" s="1"/>
  <c r="J29" i="2" s="1"/>
  <c r="J41" i="2"/>
  <c r="J45" i="2"/>
  <c r="J47" i="2"/>
  <c r="J49" i="2"/>
  <c r="J53" i="2"/>
  <c r="J52" i="2" s="1"/>
  <c r="J51" i="2" s="1"/>
  <c r="J44" i="2" l="1"/>
  <c r="J43" i="2" s="1"/>
  <c r="J12" i="2" s="1"/>
  <c r="J55" i="2" s="1"/>
  <c r="X55" i="2" s="1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12" i="2"/>
</calcChain>
</file>

<file path=xl/sharedStrings.xml><?xml version="1.0" encoding="utf-8"?>
<sst xmlns="http://schemas.openxmlformats.org/spreadsheetml/2006/main" count="166" uniqueCount="86">
  <si>
    <t>Единица измерения: тыс. руб.</t>
  </si>
  <si>
    <t>Наименование показателя</t>
  </si>
  <si>
    <t/>
  </si>
  <si>
    <t>000</t>
  </si>
  <si>
    <t>0100000000</t>
  </si>
  <si>
    <t>100</t>
  </si>
  <si>
    <t>200</t>
  </si>
  <si>
    <t>800</t>
  </si>
  <si>
    <t>300</t>
  </si>
  <si>
    <t>0400000000</t>
  </si>
  <si>
    <t>500</t>
  </si>
  <si>
    <t>ВСЕГО РАСХОДОВ:</t>
  </si>
  <si>
    <t>Начальник отдела                                                                         
Исполнитель                                                                                 Кузьминых Ирина Михайловна</t>
  </si>
  <si>
    <t>Приложение №3</t>
  </si>
  <si>
    <t>Целевая статья</t>
  </si>
  <si>
    <t>Вид. расх.</t>
  </si>
  <si>
    <t>Исполнение    1 квартал       2020 года</t>
  </si>
  <si>
    <t>% исполнения</t>
  </si>
  <si>
    <t>План на 2021 год</t>
  </si>
  <si>
    <t>Распределение</t>
  </si>
  <si>
    <t>бюджетных ассигнований по целевым статьям (муниципальным программам</t>
  </si>
  <si>
    <t>Селинского сельского поселения и непрограммным направлениям деятельности), группам видов</t>
  </si>
  <si>
    <t>Муниципальная программа "Муниципальная политика Селинского сельского поселеления  "</t>
  </si>
  <si>
    <t>Создание условий для обеспечения выполнения органами местного самоуправления своих пономочий</t>
  </si>
  <si>
    <t>0100024000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</si>
  <si>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</si>
  <si>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муниципальных нужд</t>
  </si>
  <si>
    <t>Иные бюджетные ассигнования</t>
  </si>
  <si>
    <t>Передача полномочий по финансовому контролю</t>
  </si>
  <si>
    <t xml:space="preserve">0100024002 </t>
  </si>
  <si>
    <t>Межбюджетные трансферты</t>
  </si>
  <si>
    <t xml:space="preserve">010 0024002 </t>
  </si>
  <si>
    <t>Мероприятие  установленные в сфере деятельности</t>
  </si>
  <si>
    <t>010 0040000</t>
  </si>
  <si>
    <t>Дополнительное пенсионное обеспечение пенсионеров, лицам, замещавшим муниципальные должности и должности муниципальной службы</t>
  </si>
  <si>
    <t>010 0049100</t>
  </si>
  <si>
    <t>Социальное обеспечение и иные выплаты населению</t>
  </si>
  <si>
    <t>Муниципальная программа "Обеспечение безопасности и жизнедеятельности населения в Селинском сельском поселении "</t>
  </si>
  <si>
    <t>020 0000000</t>
  </si>
  <si>
    <t xml:space="preserve">Мероприятия установленные в сфере деятельности </t>
  </si>
  <si>
    <t>0200040000</t>
  </si>
  <si>
    <t>Обеспечение первичных мер пожарной безопасности , усиление противопожарной защиты</t>
  </si>
  <si>
    <t>0200041000</t>
  </si>
  <si>
    <t>Закупка товаров, работ и услуг для государственных (муниципальных ) нужд</t>
  </si>
  <si>
    <t>Создание финансовых, материальных и иных резервов</t>
  </si>
  <si>
    <t>0200047500</t>
  </si>
  <si>
    <t xml:space="preserve">Муниципальная программа " Комплексная  программа развития транспортной , жилищно- коммунальной инфроструктуры  и благоустройства Селинского сельского поселения " </t>
  </si>
  <si>
    <t xml:space="preserve">0300000000 </t>
  </si>
  <si>
    <t>0300040000</t>
  </si>
  <si>
    <t>Капитальный ремонт и содержание дорог общего пользования местного значения в границах населенных пунктов</t>
  </si>
  <si>
    <t>0300042030</t>
  </si>
  <si>
    <t>0300045000</t>
  </si>
  <si>
    <t>Муниципальная программа "Противодействие коррупции в Селинском сельском поселении "</t>
  </si>
  <si>
    <t>0400040000</t>
  </si>
  <si>
    <t>Противодействие коррупции в Селинском сельском поселении</t>
  </si>
  <si>
    <t>0400042910</t>
  </si>
  <si>
    <t>Муниципальная программа "Программа управления муниципальным имуществом муниципального образования Селинское сельское поселение  Кильмезского района Кировской области "</t>
  </si>
  <si>
    <t>0500000000</t>
  </si>
  <si>
    <t>Мероприятия установленные в сфере деятельности</t>
  </si>
  <si>
    <t>05000400000</t>
  </si>
  <si>
    <t>Передача отдельных полномочий по градостроительной деятельности</t>
  </si>
  <si>
    <t>0500042070</t>
  </si>
  <si>
    <t>Межбюждетные трансферты</t>
  </si>
  <si>
    <t>1020000000</t>
  </si>
  <si>
    <t>Прочие мероприятия</t>
  </si>
  <si>
    <t>1020029000</t>
  </si>
  <si>
    <t>102 0040000</t>
  </si>
  <si>
    <t>Мероприятия  "Проведения выборов  в органы местного самоуправления"</t>
  </si>
  <si>
    <t>102 0046050</t>
  </si>
  <si>
    <t>Закупка товаров, работ и услуг для государственных (муниципальных) нужд</t>
  </si>
  <si>
    <t>1020046050</t>
  </si>
  <si>
    <t>Субвенции на осуществление первичного воинского учета на территориях, где отсутствуют военные комиссариаты  в рамках непрграммных расходов  федеральных органов исполнительной власти.</t>
  </si>
  <si>
    <t>1020051180</t>
  </si>
  <si>
    <t>Глава муниципального образования Селинского сельского поселения</t>
  </si>
  <si>
    <t>1200000000</t>
  </si>
  <si>
    <t>Руководство в сфере установленных функций органов местного самоуправления</t>
  </si>
  <si>
    <t>1200020000</t>
  </si>
  <si>
    <t xml:space="preserve">Глава муниципального образования </t>
  </si>
  <si>
    <t>12000230000</t>
  </si>
  <si>
    <t>1200023000</t>
  </si>
  <si>
    <t>Другие общегосударственные вопросы</t>
  </si>
  <si>
    <t>Жилищно-коммунальное хозяйство</t>
  </si>
  <si>
    <t>расходов классификации расходов бюджета на  2021 год</t>
  </si>
  <si>
    <t>Исполнение      2021 год</t>
  </si>
  <si>
    <t xml:space="preserve">к решению Думы </t>
  </si>
  <si>
    <t>от 13.05.2022 №2/1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</si>
</sst>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11" fillId="6" borderId="1"/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</cellStyleXfs>
  <cellXfs count="70">
    <xf numFmtId="0" fontId="0" fillId="0" borderId="0" xfId="0"/>
    <xf numFmtId="0" fontId="7" fillId="5" borderId="1" xfId="1" applyNumberFormat="1" applyFont="1" applyFill="1" applyProtection="1">
      <alignment wrapText="1"/>
    </xf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0" fontId="10" fillId="5" borderId="1" xfId="4" applyNumberFormat="1" applyFont="1" applyFill="1" applyProtection="1">
      <alignment horizontal="center"/>
    </xf>
    <xf numFmtId="0" fontId="7" fillId="5" borderId="1" xfId="14" applyNumberFormat="1" applyFont="1" applyFill="1" applyProtection="1">
      <alignment horizontal="left" wrapText="1"/>
    </xf>
    <xf numFmtId="0" fontId="7" fillId="5" borderId="1" xfId="1" applyFont="1" applyFill="1">
      <alignment wrapText="1"/>
    </xf>
    <xf numFmtId="0" fontId="12" fillId="0" borderId="1" xfId="28" applyFont="1" applyFill="1"/>
    <xf numFmtId="164" fontId="7" fillId="5" borderId="12" xfId="12" applyNumberFormat="1" applyFont="1" applyFill="1" applyBorder="1" applyProtection="1">
      <alignment horizontal="right" vertical="top" shrinkToFit="1"/>
    </xf>
    <xf numFmtId="164" fontId="7" fillId="5" borderId="16" xfId="9" applyNumberFormat="1" applyFont="1" applyFill="1" applyBorder="1" applyProtection="1">
      <alignment horizontal="right" vertical="top" shrinkToFit="1"/>
    </xf>
    <xf numFmtId="164" fontId="7" fillId="5" borderId="12" xfId="9" applyNumberFormat="1" applyFont="1" applyFill="1" applyBorder="1" applyProtection="1">
      <alignment horizontal="right" vertical="top" shrinkToFit="1"/>
    </xf>
    <xf numFmtId="0" fontId="7" fillId="5" borderId="1" xfId="2" applyNumberFormat="1" applyFont="1" applyFill="1" applyBorder="1" applyProtection="1"/>
    <xf numFmtId="11" fontId="12" fillId="5" borderId="24" xfId="0" applyNumberFormat="1" applyFont="1" applyFill="1" applyBorder="1" applyAlignment="1">
      <alignment vertical="top" wrapText="1"/>
    </xf>
    <xf numFmtId="11" fontId="16" fillId="5" borderId="26" xfId="0" applyNumberFormat="1" applyFont="1" applyFill="1" applyBorder="1" applyAlignment="1">
      <alignment vertical="top" wrapText="1"/>
    </xf>
    <xf numFmtId="11" fontId="12" fillId="5" borderId="26" xfId="0" applyNumberFormat="1" applyFont="1" applyFill="1" applyBorder="1" applyAlignment="1">
      <alignment vertical="top" wrapText="1"/>
    </xf>
    <xf numFmtId="49" fontId="18" fillId="5" borderId="24" xfId="0" applyNumberFormat="1" applyFont="1" applyFill="1" applyBorder="1" applyAlignment="1">
      <alignment vertical="top" wrapText="1"/>
    </xf>
    <xf numFmtId="49" fontId="18" fillId="5" borderId="28" xfId="0" applyNumberFormat="1" applyFont="1" applyFill="1" applyBorder="1" applyAlignment="1">
      <alignment horizontal="left" vertical="top"/>
    </xf>
    <xf numFmtId="11" fontId="19" fillId="5" borderId="28" xfId="0" applyNumberFormat="1" applyFont="1" applyFill="1" applyBorder="1" applyAlignment="1">
      <alignment horizontal="left" vertical="top" wrapText="1"/>
    </xf>
    <xf numFmtId="49" fontId="8" fillId="5" borderId="28" xfId="0" applyNumberFormat="1" applyFont="1" applyFill="1" applyBorder="1" applyAlignment="1">
      <alignment horizontal="center" vertical="top"/>
    </xf>
    <xf numFmtId="0" fontId="16" fillId="5" borderId="21" xfId="0" applyFont="1" applyFill="1" applyBorder="1" applyAlignment="1">
      <alignment horizontal="left" vertical="top" wrapText="1"/>
    </xf>
    <xf numFmtId="49" fontId="16" fillId="5" borderId="22" xfId="0" applyNumberFormat="1" applyFont="1" applyFill="1" applyBorder="1" applyAlignment="1">
      <alignment horizontal="center" vertical="top"/>
    </xf>
    <xf numFmtId="49" fontId="17" fillId="5" borderId="23" xfId="0" applyNumberFormat="1" applyFont="1" applyFill="1" applyBorder="1" applyAlignment="1">
      <alignment horizontal="center" vertical="top"/>
    </xf>
    <xf numFmtId="1" fontId="9" fillId="5" borderId="6" xfId="8" applyNumberFormat="1" applyFont="1" applyFill="1" applyBorder="1" applyAlignment="1" applyProtection="1">
      <alignment horizontal="center" vertical="top" shrinkToFit="1"/>
    </xf>
    <xf numFmtId="164" fontId="9" fillId="5" borderId="6" xfId="9" applyNumberFormat="1" applyFont="1" applyFill="1" applyBorder="1" applyAlignment="1" applyProtection="1">
      <alignment horizontal="right" vertical="top" shrinkToFit="1"/>
    </xf>
    <xf numFmtId="165" fontId="9" fillId="5" borderId="17" xfId="10" applyNumberFormat="1" applyFont="1" applyFill="1" applyBorder="1" applyAlignment="1" applyProtection="1">
      <alignment horizontal="right" vertical="top" shrinkToFit="1"/>
    </xf>
    <xf numFmtId="0" fontId="16" fillId="5" borderId="24" xfId="0" applyFont="1" applyFill="1" applyBorder="1" applyAlignment="1">
      <alignment horizontal="left" vertical="top" wrapText="1"/>
    </xf>
    <xf numFmtId="49" fontId="16" fillId="5" borderId="25" xfId="0" applyNumberFormat="1" applyFont="1" applyFill="1" applyBorder="1" applyAlignment="1">
      <alignment horizontal="center" vertical="top"/>
    </xf>
    <xf numFmtId="49" fontId="17" fillId="5" borderId="25" xfId="0" applyNumberFormat="1" applyFont="1" applyFill="1" applyBorder="1" applyAlignment="1">
      <alignment horizontal="center" vertical="top"/>
    </xf>
    <xf numFmtId="1" fontId="7" fillId="5" borderId="2" xfId="8" applyNumberFormat="1" applyFont="1" applyFill="1" applyBorder="1" applyAlignment="1" applyProtection="1">
      <alignment horizontal="center" vertical="top" shrinkToFit="1"/>
    </xf>
    <xf numFmtId="164" fontId="7" fillId="5" borderId="2" xfId="9" applyNumberFormat="1" applyFont="1" applyFill="1" applyBorder="1" applyAlignment="1" applyProtection="1">
      <alignment horizontal="right" vertical="top" shrinkToFit="1"/>
    </xf>
    <xf numFmtId="165" fontId="7" fillId="5" borderId="18" xfId="10" applyNumberFormat="1" applyFont="1" applyFill="1" applyBorder="1" applyAlignment="1" applyProtection="1">
      <alignment horizontal="right" vertical="top" shrinkToFit="1"/>
    </xf>
    <xf numFmtId="49" fontId="12" fillId="5" borderId="24" xfId="0" applyNumberFormat="1" applyFont="1" applyFill="1" applyBorder="1" applyAlignment="1">
      <alignment vertical="top" wrapText="1"/>
    </xf>
    <xf numFmtId="49" fontId="12" fillId="5" borderId="25" xfId="0" applyNumberFormat="1" applyFont="1" applyFill="1" applyBorder="1" applyAlignment="1">
      <alignment horizontal="center" vertical="top" wrapText="1"/>
    </xf>
    <xf numFmtId="49" fontId="12" fillId="5" borderId="26" xfId="0" applyNumberFormat="1" applyFont="1" applyFill="1" applyBorder="1" applyAlignment="1">
      <alignment vertical="top" wrapText="1"/>
    </xf>
    <xf numFmtId="49" fontId="12" fillId="5" borderId="27" xfId="0" applyNumberFormat="1" applyFont="1" applyFill="1" applyBorder="1" applyAlignment="1">
      <alignment horizontal="center" vertical="top" wrapText="1"/>
    </xf>
    <xf numFmtId="49" fontId="16" fillId="5" borderId="27" xfId="0" applyNumberFormat="1" applyFont="1" applyFill="1" applyBorder="1" applyAlignment="1">
      <alignment horizontal="center" vertical="top" wrapText="1"/>
    </xf>
    <xf numFmtId="49" fontId="16" fillId="5" borderId="26" xfId="0" applyNumberFormat="1" applyFont="1" applyFill="1" applyBorder="1" applyAlignment="1">
      <alignment vertical="top" wrapText="1"/>
    </xf>
    <xf numFmtId="49" fontId="18" fillId="5" borderId="25" xfId="0" applyNumberFormat="1" applyFont="1" applyFill="1" applyBorder="1" applyAlignment="1">
      <alignment horizontal="center" vertical="top" wrapText="1"/>
    </xf>
    <xf numFmtId="49" fontId="19" fillId="5" borderId="25" xfId="0" applyNumberFormat="1" applyFont="1" applyFill="1" applyBorder="1" applyAlignment="1">
      <alignment horizontal="center" vertical="top" wrapText="1"/>
    </xf>
    <xf numFmtId="49" fontId="18" fillId="5" borderId="27" xfId="0" applyNumberFormat="1" applyFont="1" applyFill="1" applyBorder="1" applyAlignment="1">
      <alignment horizontal="center" vertical="top" wrapText="1"/>
    </xf>
    <xf numFmtId="49" fontId="19" fillId="5" borderId="27" xfId="0" applyNumberFormat="1" applyFont="1" applyFill="1" applyBorder="1" applyAlignment="1">
      <alignment horizontal="center" vertical="top" wrapText="1"/>
    </xf>
    <xf numFmtId="164" fontId="9" fillId="5" borderId="14" xfId="12" applyNumberFormat="1" applyFont="1" applyFill="1" applyBorder="1" applyAlignment="1" applyProtection="1">
      <alignment horizontal="right" vertical="top" shrinkToFit="1"/>
    </xf>
    <xf numFmtId="165" fontId="9" fillId="5" borderId="15" xfId="10" applyNumberFormat="1" applyFont="1" applyFill="1" applyBorder="1" applyAlignment="1" applyProtection="1">
      <alignment horizontal="right" vertical="top" shrinkToFit="1"/>
    </xf>
    <xf numFmtId="0" fontId="7" fillId="5" borderId="1" xfId="1" applyNumberFormat="1" applyFont="1" applyFill="1" applyProtection="1">
      <alignment wrapText="1"/>
    </xf>
    <xf numFmtId="0" fontId="7" fillId="5" borderId="1" xfId="1" applyFont="1" applyFill="1">
      <alignment wrapText="1"/>
    </xf>
    <xf numFmtId="0" fontId="15" fillId="0" borderId="1" xfId="28" applyFont="1" applyFill="1" applyAlignment="1">
      <alignment horizontal="center" wrapText="1"/>
    </xf>
    <xf numFmtId="0" fontId="7" fillId="5" borderId="7" xfId="6" applyNumberFormat="1" applyFont="1" applyFill="1" applyBorder="1" applyProtection="1">
      <alignment horizontal="center" vertical="center" wrapText="1"/>
    </xf>
    <xf numFmtId="0" fontId="7" fillId="5" borderId="9" xfId="6" applyFont="1" applyFill="1" applyBorder="1">
      <alignment horizontal="center" vertical="center" wrapText="1"/>
    </xf>
    <xf numFmtId="0" fontId="13" fillId="0" borderId="5" xfId="0" applyNumberFormat="1" applyFont="1" applyFill="1" applyBorder="1" applyAlignment="1" applyProtection="1">
      <alignment horizontal="center" vertical="center" wrapText="1"/>
    </xf>
    <xf numFmtId="0" fontId="13" fillId="0" borderId="11" xfId="0" applyNumberFormat="1" applyFont="1" applyFill="1" applyBorder="1" applyAlignment="1" applyProtection="1">
      <alignment horizontal="center" vertical="center" wrapText="1"/>
    </xf>
    <xf numFmtId="0" fontId="7" fillId="5" borderId="19" xfId="6" applyNumberFormat="1" applyFont="1" applyFill="1" applyBorder="1" applyProtection="1">
      <alignment horizontal="center" vertical="center" wrapText="1"/>
    </xf>
    <xf numFmtId="0" fontId="7" fillId="5" borderId="20" xfId="6" applyFont="1" applyFill="1" applyBorder="1">
      <alignment horizontal="center" vertical="center" wrapText="1"/>
    </xf>
    <xf numFmtId="0" fontId="7" fillId="5" borderId="1" xfId="1" applyNumberFormat="1" applyFont="1" applyFill="1" applyProtection="1">
      <alignment wrapText="1"/>
    </xf>
    <xf numFmtId="0" fontId="7" fillId="5" borderId="1" xfId="1" applyFont="1" applyFill="1">
      <alignment wrapText="1"/>
    </xf>
    <xf numFmtId="0" fontId="10" fillId="5" borderId="1" xfId="4" applyNumberFormat="1" applyFont="1" applyFill="1" applyProtection="1">
      <alignment horizontal="center"/>
    </xf>
    <xf numFmtId="0" fontId="10" fillId="5" borderId="1" xfId="4" applyFont="1" applyFill="1">
      <alignment horizontal="center"/>
    </xf>
    <xf numFmtId="0" fontId="7" fillId="5" borderId="1" xfId="5" applyNumberFormat="1" applyFont="1" applyFill="1" applyProtection="1">
      <alignment horizontal="right"/>
    </xf>
    <xf numFmtId="0" fontId="7" fillId="5" borderId="1" xfId="5" applyFont="1" applyFill="1">
      <alignment horizontal="right"/>
    </xf>
    <xf numFmtId="0" fontId="13" fillId="0" borderId="3" xfId="23" applyNumberFormat="1" applyFont="1" applyFill="1" applyBorder="1" applyAlignment="1" applyProtection="1">
      <alignment horizontal="center" vertical="center" wrapText="1"/>
    </xf>
    <xf numFmtId="4" fontId="13" fillId="0" borderId="8" xfId="23" applyFont="1" applyFill="1" applyBorder="1" applyAlignment="1">
      <alignment horizontal="center" vertical="center" wrapText="1"/>
    </xf>
    <xf numFmtId="0" fontId="13" fillId="0" borderId="3" xfId="28" applyFont="1" applyFill="1" applyBorder="1" applyAlignment="1">
      <alignment horizontal="center" vertical="center" wrapText="1"/>
    </xf>
    <xf numFmtId="0" fontId="13" fillId="0" borderId="8" xfId="28" applyFont="1" applyFill="1" applyBorder="1" applyAlignment="1">
      <alignment horizontal="center" vertical="center" wrapText="1"/>
    </xf>
    <xf numFmtId="0" fontId="15" fillId="0" borderId="1" xfId="28" applyFont="1" applyFill="1" applyBorder="1" applyAlignment="1">
      <alignment horizontal="center"/>
    </xf>
    <xf numFmtId="0" fontId="14" fillId="0" borderId="1" xfId="28" applyFont="1" applyFill="1" applyAlignment="1">
      <alignment horizontal="center" wrapText="1"/>
    </xf>
    <xf numFmtId="0" fontId="7" fillId="5" borderId="1" xfId="14" applyNumberFormat="1" applyFont="1" applyFill="1" applyProtection="1">
      <alignment horizontal="left" wrapText="1"/>
    </xf>
    <xf numFmtId="0" fontId="7" fillId="5" borderId="1" xfId="14" applyFont="1" applyFill="1">
      <alignment horizontal="left" wrapText="1"/>
    </xf>
    <xf numFmtId="0" fontId="9" fillId="5" borderId="13" xfId="11" applyNumberFormat="1" applyFont="1" applyFill="1" applyBorder="1" applyAlignment="1" applyProtection="1">
      <alignment horizontal="left" vertical="top"/>
    </xf>
    <xf numFmtId="0" fontId="9" fillId="5" borderId="14" xfId="11" applyFont="1" applyFill="1" applyBorder="1" applyAlignment="1">
      <alignment horizontal="left" vertical="top"/>
    </xf>
    <xf numFmtId="0" fontId="13" fillId="0" borderId="4" xfId="0" applyNumberFormat="1" applyFont="1" applyFill="1" applyBorder="1" applyAlignment="1" applyProtection="1">
      <alignment horizontal="center" vertical="center" wrapText="1"/>
    </xf>
    <xf numFmtId="0" fontId="13" fillId="0" borderId="10" xfId="0" applyNumberFormat="1" applyFont="1" applyFill="1" applyBorder="1" applyAlignment="1" applyProtection="1">
      <alignment horizontal="center" vertical="center" wrapText="1"/>
    </xf>
  </cellXfs>
  <cellStyles count="37">
    <cellStyle name="br" xfId="17" xr:uid="{00000000-0005-0000-0000-000000000000}"/>
    <cellStyle name="col" xfId="16" xr:uid="{00000000-0005-0000-0000-000001000000}"/>
    <cellStyle name="st24" xfId="12" xr:uid="{00000000-0005-0000-0000-000002000000}"/>
    <cellStyle name="st25" xfId="9" xr:uid="{00000000-0005-0000-0000-000003000000}"/>
    <cellStyle name="st26" xfId="27" xr:uid="{00000000-0005-0000-0000-000004000000}"/>
    <cellStyle name="style0" xfId="18" xr:uid="{00000000-0005-0000-0000-000005000000}"/>
    <cellStyle name="td" xfId="19" xr:uid="{00000000-0005-0000-0000-000006000000}"/>
    <cellStyle name="tr" xfId="15" xr:uid="{00000000-0005-0000-0000-000007000000}"/>
    <cellStyle name="xl21" xfId="20" xr:uid="{00000000-0005-0000-0000-000008000000}"/>
    <cellStyle name="xl22" xfId="6" xr:uid="{00000000-0005-0000-0000-000009000000}"/>
    <cellStyle name="xl23" xfId="21" xr:uid="{00000000-0005-0000-0000-00000A000000}"/>
    <cellStyle name="xl24" xfId="2" xr:uid="{00000000-0005-0000-0000-00000B000000}"/>
    <cellStyle name="xl25" xfId="8" xr:uid="{00000000-0005-0000-0000-00000C000000}"/>
    <cellStyle name="xl26" xfId="11" xr:uid="{00000000-0005-0000-0000-00000D000000}"/>
    <cellStyle name="xl27" xfId="22" xr:uid="{00000000-0005-0000-0000-00000E000000}"/>
    <cellStyle name="xl28" xfId="23" xr:uid="{00000000-0005-0000-0000-00000F000000}"/>
    <cellStyle name="xl29" xfId="1" xr:uid="{00000000-0005-0000-0000-000010000000}"/>
    <cellStyle name="xl30" xfId="14" xr:uid="{00000000-0005-0000-0000-000011000000}"/>
    <cellStyle name="xl31" xfId="24" xr:uid="{00000000-0005-0000-0000-000012000000}"/>
    <cellStyle name="xl32" xfId="13" xr:uid="{00000000-0005-0000-0000-000013000000}"/>
    <cellStyle name="xl33" xfId="3" xr:uid="{00000000-0005-0000-0000-000014000000}"/>
    <cellStyle name="xl34" xfId="4" xr:uid="{00000000-0005-0000-0000-000015000000}"/>
    <cellStyle name="xl35" xfId="5" xr:uid="{00000000-0005-0000-0000-000016000000}"/>
    <cellStyle name="xl36" xfId="25" xr:uid="{00000000-0005-0000-0000-000017000000}"/>
    <cellStyle name="xl37" xfId="7" xr:uid="{00000000-0005-0000-0000-000018000000}"/>
    <cellStyle name="xl38" xfId="26" xr:uid="{00000000-0005-0000-0000-000019000000}"/>
    <cellStyle name="xl39" xfId="10" xr:uid="{00000000-0005-0000-0000-00001A000000}"/>
    <cellStyle name="xl44" xfId="29" xr:uid="{00000000-0005-0000-0000-00001B000000}"/>
    <cellStyle name="xl45" xfId="30" xr:uid="{00000000-0005-0000-0000-00001C000000}"/>
    <cellStyle name="xl46" xfId="31" xr:uid="{00000000-0005-0000-0000-00001D000000}"/>
    <cellStyle name="xl47" xfId="32" xr:uid="{00000000-0005-0000-0000-00001E000000}"/>
    <cellStyle name="xl48" xfId="33" xr:uid="{00000000-0005-0000-0000-00001F000000}"/>
    <cellStyle name="xl49" xfId="34" xr:uid="{00000000-0005-0000-0000-000020000000}"/>
    <cellStyle name="xl50" xfId="35" xr:uid="{00000000-0005-0000-0000-000021000000}"/>
    <cellStyle name="xl53" xfId="36" xr:uid="{00000000-0005-0000-0000-000022000000}"/>
    <cellStyle name="Обычный" xfId="0" builtinId="0"/>
    <cellStyle name="Обычный_без учета счетов бюджета_1" xfId="28" xr:uid="{00000000-0005-0000-0000-000024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57"/>
  <sheetViews>
    <sheetView showGridLines="0" tabSelected="1" zoomScaleNormal="100" zoomScaleSheetLayoutView="100" workbookViewId="0">
      <pane ySplit="11" topLeftCell="A12" activePane="bottomLeft" state="frozen"/>
      <selection pane="bottomLeft" activeCell="A14" sqref="A14"/>
    </sheetView>
  </sheetViews>
  <sheetFormatPr defaultRowHeight="15" outlineLevelRow="6" x14ac:dyDescent="0.25"/>
  <cols>
    <col min="1" max="1" width="47.7109375" style="3" customWidth="1"/>
    <col min="2" max="2" width="10.7109375" style="3" customWidth="1"/>
    <col min="3" max="3" width="7.7109375" style="3" customWidth="1"/>
    <col min="4" max="9" width="9.140625" style="3" hidden="1"/>
    <col min="10" max="10" width="10" style="3" customWidth="1"/>
    <col min="11" max="19" width="9.140625" style="3" hidden="1"/>
    <col min="20" max="20" width="11.7109375" style="3" customWidth="1"/>
    <col min="21" max="23" width="9.140625" style="3" hidden="1"/>
    <col min="24" max="24" width="10.5703125" style="3" customWidth="1"/>
    <col min="25" max="25" width="9.140625" style="3" hidden="1"/>
    <col min="26" max="26" width="9.140625" style="3" customWidth="1"/>
    <col min="27" max="16384" width="9.140625" style="3"/>
  </cols>
  <sheetData>
    <row r="1" spans="1:26" x14ac:dyDescent="0.25">
      <c r="A1" s="52"/>
      <c r="B1" s="53"/>
      <c r="C1" s="53"/>
      <c r="D1" s="53"/>
      <c r="E1" s="53"/>
      <c r="F1" s="53"/>
      <c r="G1" s="53"/>
      <c r="H1" s="53"/>
      <c r="I1" s="53"/>
      <c r="J1" s="53"/>
      <c r="K1" s="1"/>
      <c r="L1" s="2"/>
      <c r="M1" s="2"/>
      <c r="N1" s="2"/>
      <c r="O1" s="2"/>
      <c r="P1" s="2"/>
      <c r="Q1" s="2"/>
      <c r="R1" s="2"/>
      <c r="S1" s="2"/>
      <c r="T1" s="7" t="s">
        <v>13</v>
      </c>
      <c r="U1" s="2"/>
      <c r="V1" s="2"/>
      <c r="W1" s="2"/>
      <c r="X1" s="2"/>
      <c r="Y1" s="2"/>
      <c r="Z1" s="2"/>
    </row>
    <row r="2" spans="1:26" x14ac:dyDescent="0.25">
      <c r="A2" s="1"/>
      <c r="B2" s="6"/>
      <c r="C2" s="6"/>
      <c r="D2" s="6"/>
      <c r="E2" s="6"/>
      <c r="F2" s="6"/>
      <c r="G2" s="6"/>
      <c r="H2" s="6"/>
      <c r="I2" s="6"/>
      <c r="J2" s="6"/>
      <c r="K2" s="1"/>
      <c r="L2" s="2"/>
      <c r="M2" s="2"/>
      <c r="N2" s="2"/>
      <c r="O2" s="2"/>
      <c r="P2" s="2"/>
      <c r="Q2" s="2"/>
      <c r="R2" s="2"/>
      <c r="S2" s="2"/>
      <c r="T2" s="7" t="s">
        <v>84</v>
      </c>
      <c r="U2" s="2"/>
      <c r="V2" s="2"/>
      <c r="W2" s="2"/>
      <c r="X2" s="2"/>
      <c r="Y2" s="2"/>
      <c r="Z2" s="2"/>
    </row>
    <row r="3" spans="1:26" x14ac:dyDescent="0.25">
      <c r="A3" s="43"/>
      <c r="B3" s="44"/>
      <c r="C3" s="44"/>
      <c r="D3" s="44"/>
      <c r="E3" s="44"/>
      <c r="F3" s="44"/>
      <c r="G3" s="44"/>
      <c r="H3" s="44"/>
      <c r="I3" s="44"/>
      <c r="J3" s="44"/>
      <c r="K3" s="43"/>
      <c r="L3" s="2"/>
      <c r="M3" s="2"/>
      <c r="N3" s="2"/>
      <c r="O3" s="2"/>
      <c r="P3" s="2"/>
      <c r="Q3" s="2"/>
      <c r="R3" s="2"/>
      <c r="S3" s="2"/>
      <c r="T3" s="7" t="s">
        <v>85</v>
      </c>
      <c r="U3" s="2"/>
      <c r="V3" s="2"/>
      <c r="W3" s="2"/>
      <c r="X3" s="2"/>
      <c r="Y3" s="2"/>
      <c r="Z3" s="2"/>
    </row>
    <row r="4" spans="1:26" ht="18.75" x14ac:dyDescent="0.3">
      <c r="A4" s="63" t="s">
        <v>19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2"/>
      <c r="Z4" s="2"/>
    </row>
    <row r="5" spans="1:26" ht="16.5" x14ac:dyDescent="0.25">
      <c r="A5" s="45" t="s">
        <v>20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2"/>
      <c r="Z5" s="2"/>
    </row>
    <row r="6" spans="1:26" ht="16.5" x14ac:dyDescent="0.25">
      <c r="A6" s="45" t="s">
        <v>21</v>
      </c>
      <c r="B6" s="45"/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  <c r="Y6" s="2"/>
      <c r="Z6" s="2"/>
    </row>
    <row r="7" spans="1:26" ht="16.5" x14ac:dyDescent="0.25">
      <c r="A7" s="62" t="s">
        <v>82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4"/>
      <c r="Z7" s="2"/>
    </row>
    <row r="8" spans="1:26" ht="15.75" x14ac:dyDescent="0.25">
      <c r="A8" s="54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4"/>
      <c r="Y8" s="4"/>
      <c r="Z8" s="2"/>
    </row>
    <row r="9" spans="1:26" ht="15.75" thickBot="1" x14ac:dyDescent="0.3">
      <c r="A9" s="56" t="s">
        <v>0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2"/>
    </row>
    <row r="10" spans="1:26" x14ac:dyDescent="0.25">
      <c r="A10" s="58" t="s">
        <v>1</v>
      </c>
      <c r="B10" s="60" t="s">
        <v>14</v>
      </c>
      <c r="C10" s="60" t="s">
        <v>15</v>
      </c>
      <c r="D10" s="46" t="s">
        <v>2</v>
      </c>
      <c r="E10" s="46" t="s">
        <v>2</v>
      </c>
      <c r="F10" s="46" t="s">
        <v>2</v>
      </c>
      <c r="G10" s="46" t="s">
        <v>2</v>
      </c>
      <c r="H10" s="46" t="s">
        <v>2</v>
      </c>
      <c r="I10" s="46" t="s">
        <v>2</v>
      </c>
      <c r="J10" s="68" t="s">
        <v>18</v>
      </c>
      <c r="K10" s="48" t="s">
        <v>16</v>
      </c>
      <c r="L10" s="48" t="s">
        <v>16</v>
      </c>
      <c r="M10" s="48" t="s">
        <v>16</v>
      </c>
      <c r="N10" s="48" t="s">
        <v>16</v>
      </c>
      <c r="O10" s="48" t="s">
        <v>16</v>
      </c>
      <c r="P10" s="48" t="s">
        <v>16</v>
      </c>
      <c r="Q10" s="48" t="s">
        <v>16</v>
      </c>
      <c r="R10" s="48" t="s">
        <v>16</v>
      </c>
      <c r="S10" s="48" t="s">
        <v>16</v>
      </c>
      <c r="T10" s="48" t="s">
        <v>83</v>
      </c>
      <c r="U10" s="48" t="s">
        <v>16</v>
      </c>
      <c r="V10" s="48" t="s">
        <v>16</v>
      </c>
      <c r="W10" s="48" t="s">
        <v>16</v>
      </c>
      <c r="X10" s="60" t="s">
        <v>17</v>
      </c>
      <c r="Y10" s="50" t="s">
        <v>2</v>
      </c>
      <c r="Z10" s="11"/>
    </row>
    <row r="11" spans="1:26" ht="15.75" thickBot="1" x14ac:dyDescent="0.3">
      <c r="A11" s="59"/>
      <c r="B11" s="61"/>
      <c r="C11" s="61"/>
      <c r="D11" s="47"/>
      <c r="E11" s="47"/>
      <c r="F11" s="47"/>
      <c r="G11" s="47"/>
      <c r="H11" s="47"/>
      <c r="I11" s="47"/>
      <c r="J11" s="69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61"/>
      <c r="Y11" s="51"/>
      <c r="Z11" s="11"/>
    </row>
    <row r="12" spans="1:26" ht="25.5" outlineLevel="1" x14ac:dyDescent="0.25">
      <c r="A12" s="19" t="s">
        <v>22</v>
      </c>
      <c r="B12" s="20" t="s">
        <v>4</v>
      </c>
      <c r="C12" s="21" t="s">
        <v>3</v>
      </c>
      <c r="D12" s="22"/>
      <c r="E12" s="22"/>
      <c r="F12" s="22"/>
      <c r="G12" s="22"/>
      <c r="H12" s="22"/>
      <c r="I12" s="23">
        <v>0</v>
      </c>
      <c r="J12" s="23">
        <f>J13+J17+J20+J27+J35+J43</f>
        <v>787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32862.4614</v>
      </c>
      <c r="T12" s="23">
        <f>T13+T17+T20+T27+T35+T43</f>
        <v>781</v>
      </c>
      <c r="U12" s="23">
        <v>0</v>
      </c>
      <c r="V12" s="23">
        <v>0</v>
      </c>
      <c r="W12" s="23">
        <v>44733.230300000003</v>
      </c>
      <c r="X12" s="24">
        <f>T12/J12*100</f>
        <v>99.237611181702661</v>
      </c>
      <c r="Y12" s="9">
        <v>0</v>
      </c>
      <c r="Z12" s="2"/>
    </row>
    <row r="13" spans="1:26" ht="25.5" outlineLevel="2" x14ac:dyDescent="0.25">
      <c r="A13" s="25" t="s">
        <v>23</v>
      </c>
      <c r="B13" s="26" t="s">
        <v>24</v>
      </c>
      <c r="C13" s="27" t="s">
        <v>3</v>
      </c>
      <c r="D13" s="28"/>
      <c r="E13" s="28"/>
      <c r="F13" s="28"/>
      <c r="G13" s="28"/>
      <c r="H13" s="28"/>
      <c r="I13" s="29">
        <v>0</v>
      </c>
      <c r="J13" s="29">
        <f>J14+J15+J16</f>
        <v>652.20000000000005</v>
      </c>
      <c r="K13" s="29">
        <v>0</v>
      </c>
      <c r="L13" s="29">
        <v>0</v>
      </c>
      <c r="M13" s="29">
        <v>0</v>
      </c>
      <c r="N13" s="29">
        <v>0</v>
      </c>
      <c r="O13" s="29">
        <v>0</v>
      </c>
      <c r="P13" s="29">
        <v>0</v>
      </c>
      <c r="Q13" s="29">
        <v>0</v>
      </c>
      <c r="R13" s="29">
        <v>0</v>
      </c>
      <c r="S13" s="29">
        <v>26205.499400000001</v>
      </c>
      <c r="T13" s="29">
        <f>T14+T15+T16</f>
        <v>648</v>
      </c>
      <c r="U13" s="29">
        <v>0</v>
      </c>
      <c r="V13" s="29">
        <v>0</v>
      </c>
      <c r="W13" s="29">
        <v>35923.606399999997</v>
      </c>
      <c r="X13" s="30">
        <f t="shared" ref="X13:X54" si="0">T13/J13*100</f>
        <v>99.356025758969636</v>
      </c>
      <c r="Y13" s="10">
        <v>0</v>
      </c>
      <c r="Z13" s="2"/>
    </row>
    <row r="14" spans="1:26" ht="63.75" outlineLevel="5" x14ac:dyDescent="0.25">
      <c r="A14" s="31" t="s">
        <v>25</v>
      </c>
      <c r="B14" s="32" t="s">
        <v>24</v>
      </c>
      <c r="C14" s="32" t="s">
        <v>5</v>
      </c>
      <c r="D14" s="28"/>
      <c r="E14" s="28"/>
      <c r="F14" s="28"/>
      <c r="G14" s="28"/>
      <c r="H14" s="28"/>
      <c r="I14" s="29">
        <v>0</v>
      </c>
      <c r="J14" s="29">
        <v>589.20000000000005</v>
      </c>
      <c r="K14" s="29">
        <v>0</v>
      </c>
      <c r="L14" s="29">
        <v>0</v>
      </c>
      <c r="M14" s="29">
        <v>0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586.70000000000005</v>
      </c>
      <c r="U14" s="29">
        <v>0</v>
      </c>
      <c r="V14" s="29">
        <v>0</v>
      </c>
      <c r="W14" s="29">
        <v>2854.7626</v>
      </c>
      <c r="X14" s="30">
        <f t="shared" si="0"/>
        <v>99.575695858791576</v>
      </c>
      <c r="Y14" s="10">
        <v>0</v>
      </c>
      <c r="Z14" s="2"/>
    </row>
    <row r="15" spans="1:26" ht="25.5" outlineLevel="6" x14ac:dyDescent="0.25">
      <c r="A15" s="33" t="s">
        <v>26</v>
      </c>
      <c r="B15" s="34" t="s">
        <v>24</v>
      </c>
      <c r="C15" s="34" t="s">
        <v>6</v>
      </c>
      <c r="D15" s="28"/>
      <c r="E15" s="28"/>
      <c r="F15" s="28"/>
      <c r="G15" s="28"/>
      <c r="H15" s="28"/>
      <c r="I15" s="29">
        <v>0</v>
      </c>
      <c r="J15" s="29">
        <v>59.5</v>
      </c>
      <c r="K15" s="29">
        <v>0</v>
      </c>
      <c r="L15" s="29">
        <v>0</v>
      </c>
      <c r="M15" s="29">
        <v>0</v>
      </c>
      <c r="N15" s="29">
        <v>0</v>
      </c>
      <c r="O15" s="29">
        <v>0</v>
      </c>
      <c r="P15" s="29">
        <v>0</v>
      </c>
      <c r="Q15" s="29">
        <v>0</v>
      </c>
      <c r="R15" s="29">
        <v>0</v>
      </c>
      <c r="S15" s="29">
        <v>0</v>
      </c>
      <c r="T15" s="29">
        <v>57.8</v>
      </c>
      <c r="U15" s="29">
        <v>0</v>
      </c>
      <c r="V15" s="29">
        <v>0</v>
      </c>
      <c r="W15" s="29">
        <v>847.43050000000005</v>
      </c>
      <c r="X15" s="30">
        <f t="shared" si="0"/>
        <v>97.142857142857139</v>
      </c>
      <c r="Y15" s="10">
        <v>0</v>
      </c>
      <c r="Z15" s="2"/>
    </row>
    <row r="16" spans="1:26" outlineLevel="6" x14ac:dyDescent="0.25">
      <c r="A16" s="12" t="s">
        <v>27</v>
      </c>
      <c r="B16" s="34" t="s">
        <v>24</v>
      </c>
      <c r="C16" s="34" t="s">
        <v>7</v>
      </c>
      <c r="D16" s="28"/>
      <c r="E16" s="28"/>
      <c r="F16" s="28"/>
      <c r="G16" s="28"/>
      <c r="H16" s="28"/>
      <c r="I16" s="29">
        <v>0</v>
      </c>
      <c r="J16" s="29">
        <v>3.5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0</v>
      </c>
      <c r="T16" s="29">
        <v>3.5</v>
      </c>
      <c r="U16" s="29">
        <v>0</v>
      </c>
      <c r="V16" s="29">
        <v>0</v>
      </c>
      <c r="W16" s="29">
        <v>1905.8933999999999</v>
      </c>
      <c r="X16" s="30">
        <f t="shared" si="0"/>
        <v>100</v>
      </c>
      <c r="Y16" s="10">
        <v>0</v>
      </c>
      <c r="Z16" s="2"/>
    </row>
    <row r="17" spans="1:26" ht="25.5" outlineLevel="6" x14ac:dyDescent="0.25">
      <c r="A17" s="13" t="s">
        <v>28</v>
      </c>
      <c r="B17" s="35" t="s">
        <v>29</v>
      </c>
      <c r="C17" s="35" t="s">
        <v>3</v>
      </c>
      <c r="D17" s="28"/>
      <c r="E17" s="28"/>
      <c r="F17" s="28"/>
      <c r="G17" s="28"/>
      <c r="H17" s="28"/>
      <c r="I17" s="29">
        <v>0</v>
      </c>
      <c r="J17" s="29">
        <f>J18</f>
        <v>5.3</v>
      </c>
      <c r="K17" s="29">
        <v>0</v>
      </c>
      <c r="L17" s="29">
        <v>0</v>
      </c>
      <c r="M17" s="29">
        <v>0</v>
      </c>
      <c r="N17" s="29">
        <v>0</v>
      </c>
      <c r="O17" s="29">
        <v>0</v>
      </c>
      <c r="P17" s="29">
        <v>0</v>
      </c>
      <c r="Q17" s="29">
        <v>0</v>
      </c>
      <c r="R17" s="29">
        <v>0</v>
      </c>
      <c r="S17" s="29">
        <v>0</v>
      </c>
      <c r="T17" s="29">
        <f>T18</f>
        <v>5.3</v>
      </c>
      <c r="U17" s="29">
        <v>0</v>
      </c>
      <c r="V17" s="29">
        <v>0</v>
      </c>
      <c r="W17" s="29">
        <v>101.4387</v>
      </c>
      <c r="X17" s="30">
        <f t="shared" si="0"/>
        <v>100</v>
      </c>
      <c r="Y17" s="10">
        <v>0</v>
      </c>
      <c r="Z17" s="2"/>
    </row>
    <row r="18" spans="1:26" outlineLevel="5" x14ac:dyDescent="0.25">
      <c r="A18" s="14" t="s">
        <v>30</v>
      </c>
      <c r="B18" s="34" t="s">
        <v>31</v>
      </c>
      <c r="C18" s="34" t="s">
        <v>10</v>
      </c>
      <c r="D18" s="28"/>
      <c r="E18" s="28"/>
      <c r="F18" s="28"/>
      <c r="G18" s="28"/>
      <c r="H18" s="28"/>
      <c r="I18" s="29">
        <v>0</v>
      </c>
      <c r="J18" s="29">
        <f>J19</f>
        <v>5.3</v>
      </c>
      <c r="K18" s="29">
        <v>0</v>
      </c>
      <c r="L18" s="29">
        <v>0</v>
      </c>
      <c r="M18" s="29">
        <v>0</v>
      </c>
      <c r="N18" s="29">
        <v>0</v>
      </c>
      <c r="O18" s="29">
        <v>0</v>
      </c>
      <c r="P18" s="29">
        <v>0</v>
      </c>
      <c r="Q18" s="29">
        <v>0</v>
      </c>
      <c r="R18" s="29">
        <v>0</v>
      </c>
      <c r="S18" s="29">
        <v>0</v>
      </c>
      <c r="T18" s="29">
        <f>T19</f>
        <v>5.3</v>
      </c>
      <c r="U18" s="29">
        <v>0</v>
      </c>
      <c r="V18" s="29">
        <v>0</v>
      </c>
      <c r="W18" s="29">
        <v>5263.3135000000002</v>
      </c>
      <c r="X18" s="30">
        <f t="shared" si="0"/>
        <v>100</v>
      </c>
      <c r="Y18" s="10">
        <v>0</v>
      </c>
      <c r="Z18" s="2"/>
    </row>
    <row r="19" spans="1:26" outlineLevel="6" x14ac:dyDescent="0.25">
      <c r="A19" s="33" t="s">
        <v>32</v>
      </c>
      <c r="B19" s="34" t="s">
        <v>33</v>
      </c>
      <c r="C19" s="34" t="s">
        <v>3</v>
      </c>
      <c r="D19" s="28"/>
      <c r="E19" s="28"/>
      <c r="F19" s="28"/>
      <c r="G19" s="28"/>
      <c r="H19" s="28"/>
      <c r="I19" s="29">
        <v>0</v>
      </c>
      <c r="J19" s="29">
        <v>5.3</v>
      </c>
      <c r="K19" s="29">
        <v>0</v>
      </c>
      <c r="L19" s="29">
        <v>0</v>
      </c>
      <c r="M19" s="29">
        <v>0</v>
      </c>
      <c r="N19" s="29">
        <v>0</v>
      </c>
      <c r="O19" s="29">
        <v>0</v>
      </c>
      <c r="P19" s="29">
        <v>0</v>
      </c>
      <c r="Q19" s="29">
        <v>0</v>
      </c>
      <c r="R19" s="29">
        <v>0</v>
      </c>
      <c r="S19" s="29">
        <v>0</v>
      </c>
      <c r="T19" s="29">
        <v>5.3</v>
      </c>
      <c r="U19" s="29">
        <v>0</v>
      </c>
      <c r="V19" s="29">
        <v>0</v>
      </c>
      <c r="W19" s="29">
        <v>1303.1813999999999</v>
      </c>
      <c r="X19" s="30">
        <f t="shared" si="0"/>
        <v>100</v>
      </c>
      <c r="Y19" s="10">
        <v>0</v>
      </c>
      <c r="Z19" s="2"/>
    </row>
    <row r="20" spans="1:26" ht="38.25" outlineLevel="6" x14ac:dyDescent="0.25">
      <c r="A20" s="36" t="s">
        <v>34</v>
      </c>
      <c r="B20" s="35" t="s">
        <v>35</v>
      </c>
      <c r="C20" s="35" t="s">
        <v>3</v>
      </c>
      <c r="D20" s="28"/>
      <c r="E20" s="28"/>
      <c r="F20" s="28"/>
      <c r="G20" s="28"/>
      <c r="H20" s="28"/>
      <c r="I20" s="29">
        <v>0</v>
      </c>
      <c r="J20" s="29">
        <f>J21</f>
        <v>127.7</v>
      </c>
      <c r="K20" s="29">
        <v>0</v>
      </c>
      <c r="L20" s="29">
        <v>0</v>
      </c>
      <c r="M20" s="29">
        <v>0</v>
      </c>
      <c r="N20" s="29">
        <v>0</v>
      </c>
      <c r="O20" s="29">
        <v>0</v>
      </c>
      <c r="P20" s="29">
        <v>0</v>
      </c>
      <c r="Q20" s="29">
        <v>0</v>
      </c>
      <c r="R20" s="29">
        <v>0</v>
      </c>
      <c r="S20" s="29">
        <v>0</v>
      </c>
      <c r="T20" s="29">
        <f>T21</f>
        <v>127.7</v>
      </c>
      <c r="U20" s="29">
        <v>0</v>
      </c>
      <c r="V20" s="29">
        <v>0</v>
      </c>
      <c r="W20" s="29">
        <v>3823.1743999999999</v>
      </c>
      <c r="X20" s="30">
        <f t="shared" si="0"/>
        <v>100</v>
      </c>
      <c r="Y20" s="10">
        <v>0</v>
      </c>
      <c r="Z20" s="2"/>
    </row>
    <row r="21" spans="1:26" outlineLevel="6" x14ac:dyDescent="0.25">
      <c r="A21" s="33" t="s">
        <v>36</v>
      </c>
      <c r="B21" s="34" t="s">
        <v>35</v>
      </c>
      <c r="C21" s="34" t="s">
        <v>8</v>
      </c>
      <c r="D21" s="28"/>
      <c r="E21" s="28"/>
      <c r="F21" s="28"/>
      <c r="G21" s="28"/>
      <c r="H21" s="28"/>
      <c r="I21" s="29">
        <v>0</v>
      </c>
      <c r="J21" s="29">
        <v>127.7</v>
      </c>
      <c r="K21" s="29">
        <v>0</v>
      </c>
      <c r="L21" s="29">
        <v>0</v>
      </c>
      <c r="M21" s="29">
        <v>0</v>
      </c>
      <c r="N21" s="29">
        <v>0</v>
      </c>
      <c r="O21" s="29">
        <v>0</v>
      </c>
      <c r="P21" s="29">
        <v>0</v>
      </c>
      <c r="Q21" s="29">
        <v>0</v>
      </c>
      <c r="R21" s="29">
        <v>0</v>
      </c>
      <c r="S21" s="29">
        <v>0</v>
      </c>
      <c r="T21" s="29">
        <v>127.7</v>
      </c>
      <c r="U21" s="29">
        <v>0</v>
      </c>
      <c r="V21" s="29">
        <v>0</v>
      </c>
      <c r="W21" s="29">
        <v>9.5150000000000006</v>
      </c>
      <c r="X21" s="30">
        <f t="shared" si="0"/>
        <v>100</v>
      </c>
      <c r="Y21" s="10">
        <v>0</v>
      </c>
      <c r="Z21" s="2"/>
    </row>
    <row r="22" spans="1:26" ht="38.25" outlineLevel="6" x14ac:dyDescent="0.25">
      <c r="A22" s="36" t="s">
        <v>37</v>
      </c>
      <c r="B22" s="35" t="s">
        <v>38</v>
      </c>
      <c r="C22" s="35" t="s">
        <v>3</v>
      </c>
      <c r="D22" s="28"/>
      <c r="E22" s="28"/>
      <c r="F22" s="28"/>
      <c r="G22" s="28"/>
      <c r="H22" s="28"/>
      <c r="I22" s="29">
        <v>0</v>
      </c>
      <c r="J22" s="29">
        <f>J23</f>
        <v>975.8</v>
      </c>
      <c r="K22" s="29">
        <v>0</v>
      </c>
      <c r="L22" s="29">
        <v>0</v>
      </c>
      <c r="M22" s="29">
        <v>0</v>
      </c>
      <c r="N22" s="29">
        <v>0</v>
      </c>
      <c r="O22" s="29">
        <v>0</v>
      </c>
      <c r="P22" s="29">
        <v>0</v>
      </c>
      <c r="Q22" s="29">
        <v>0</v>
      </c>
      <c r="R22" s="29">
        <v>0</v>
      </c>
      <c r="S22" s="29">
        <v>0</v>
      </c>
      <c r="T22" s="29">
        <f>T23</f>
        <v>970.8</v>
      </c>
      <c r="U22" s="29">
        <v>0</v>
      </c>
      <c r="V22" s="29">
        <v>0</v>
      </c>
      <c r="W22" s="29">
        <v>127.4427</v>
      </c>
      <c r="X22" s="30">
        <f t="shared" si="0"/>
        <v>99.487599918015988</v>
      </c>
      <c r="Y22" s="10">
        <v>0</v>
      </c>
      <c r="Z22" s="2"/>
    </row>
    <row r="23" spans="1:26" outlineLevel="5" x14ac:dyDescent="0.25">
      <c r="A23" s="33" t="s">
        <v>39</v>
      </c>
      <c r="B23" s="34" t="s">
        <v>40</v>
      </c>
      <c r="C23" s="34" t="s">
        <v>3</v>
      </c>
      <c r="D23" s="28"/>
      <c r="E23" s="28"/>
      <c r="F23" s="28"/>
      <c r="G23" s="28"/>
      <c r="H23" s="28"/>
      <c r="I23" s="29">
        <v>0</v>
      </c>
      <c r="J23" s="29">
        <f>J24</f>
        <v>975.8</v>
      </c>
      <c r="K23" s="29">
        <v>0</v>
      </c>
      <c r="L23" s="29">
        <v>0</v>
      </c>
      <c r="M23" s="29">
        <v>0</v>
      </c>
      <c r="N23" s="29">
        <v>0</v>
      </c>
      <c r="O23" s="29">
        <v>0</v>
      </c>
      <c r="P23" s="29">
        <v>0</v>
      </c>
      <c r="Q23" s="29">
        <v>0</v>
      </c>
      <c r="R23" s="29">
        <v>0</v>
      </c>
      <c r="S23" s="29">
        <v>0</v>
      </c>
      <c r="T23" s="29">
        <f>T24</f>
        <v>970.8</v>
      </c>
      <c r="U23" s="29">
        <v>0</v>
      </c>
      <c r="V23" s="29">
        <v>0</v>
      </c>
      <c r="W23" s="29">
        <v>844.98389999999995</v>
      </c>
      <c r="X23" s="30">
        <f t="shared" si="0"/>
        <v>99.487599918015988</v>
      </c>
      <c r="Y23" s="10">
        <v>0</v>
      </c>
      <c r="Z23" s="2"/>
    </row>
    <row r="24" spans="1:26" ht="25.5" outlineLevel="6" x14ac:dyDescent="0.25">
      <c r="A24" s="36" t="s">
        <v>41</v>
      </c>
      <c r="B24" s="35" t="s">
        <v>42</v>
      </c>
      <c r="C24" s="35" t="s">
        <v>3</v>
      </c>
      <c r="D24" s="28"/>
      <c r="E24" s="28"/>
      <c r="F24" s="28"/>
      <c r="G24" s="28"/>
      <c r="H24" s="28"/>
      <c r="I24" s="29">
        <v>0</v>
      </c>
      <c r="J24" s="29">
        <f>J25+J26</f>
        <v>975.8</v>
      </c>
      <c r="K24" s="29">
        <v>0</v>
      </c>
      <c r="L24" s="29">
        <v>0</v>
      </c>
      <c r="M24" s="29">
        <v>0</v>
      </c>
      <c r="N24" s="29">
        <v>0</v>
      </c>
      <c r="O24" s="29">
        <v>0</v>
      </c>
      <c r="P24" s="29">
        <v>0</v>
      </c>
      <c r="Q24" s="29">
        <v>0</v>
      </c>
      <c r="R24" s="29">
        <v>0</v>
      </c>
      <c r="S24" s="29">
        <v>0</v>
      </c>
      <c r="T24" s="29">
        <f>T25+T26</f>
        <v>970.8</v>
      </c>
      <c r="U24" s="29">
        <v>0</v>
      </c>
      <c r="V24" s="29">
        <v>0</v>
      </c>
      <c r="W24" s="29">
        <v>403.97559999999999</v>
      </c>
      <c r="X24" s="30">
        <f t="shared" si="0"/>
        <v>99.487599918015988</v>
      </c>
      <c r="Y24" s="10">
        <v>0</v>
      </c>
      <c r="Z24" s="2"/>
    </row>
    <row r="25" spans="1:26" ht="63.75" outlineLevel="6" x14ac:dyDescent="0.25">
      <c r="A25" s="33" t="s">
        <v>25</v>
      </c>
      <c r="B25" s="34" t="s">
        <v>42</v>
      </c>
      <c r="C25" s="34" t="s">
        <v>5</v>
      </c>
      <c r="D25" s="28"/>
      <c r="E25" s="28"/>
      <c r="F25" s="28"/>
      <c r="G25" s="28"/>
      <c r="H25" s="28"/>
      <c r="I25" s="29">
        <v>0</v>
      </c>
      <c r="J25" s="29">
        <v>954</v>
      </c>
      <c r="K25" s="29">
        <v>0</v>
      </c>
      <c r="L25" s="29">
        <v>0</v>
      </c>
      <c r="M25" s="29">
        <v>0</v>
      </c>
      <c r="N25" s="29">
        <v>0</v>
      </c>
      <c r="O25" s="29">
        <v>0</v>
      </c>
      <c r="P25" s="29">
        <v>0</v>
      </c>
      <c r="Q25" s="29">
        <v>0</v>
      </c>
      <c r="R25" s="29">
        <v>0</v>
      </c>
      <c r="S25" s="29">
        <v>0</v>
      </c>
      <c r="T25" s="29">
        <v>951</v>
      </c>
      <c r="U25" s="29">
        <v>0</v>
      </c>
      <c r="V25" s="29">
        <v>0</v>
      </c>
      <c r="W25" s="29">
        <v>436.1635</v>
      </c>
      <c r="X25" s="30">
        <f t="shared" si="0"/>
        <v>99.685534591194966</v>
      </c>
      <c r="Y25" s="10">
        <v>0</v>
      </c>
      <c r="Z25" s="2"/>
    </row>
    <row r="26" spans="1:26" ht="25.5" outlineLevel="6" x14ac:dyDescent="0.25">
      <c r="A26" s="33" t="s">
        <v>43</v>
      </c>
      <c r="B26" s="34" t="s">
        <v>42</v>
      </c>
      <c r="C26" s="34" t="s">
        <v>6</v>
      </c>
      <c r="D26" s="28"/>
      <c r="E26" s="28"/>
      <c r="F26" s="28"/>
      <c r="G26" s="28"/>
      <c r="H26" s="28"/>
      <c r="I26" s="29">
        <v>0</v>
      </c>
      <c r="J26" s="29">
        <v>21.8</v>
      </c>
      <c r="K26" s="29">
        <v>0</v>
      </c>
      <c r="L26" s="29">
        <v>0</v>
      </c>
      <c r="M26" s="29">
        <v>0</v>
      </c>
      <c r="N26" s="29">
        <v>0</v>
      </c>
      <c r="O26" s="29">
        <v>0</v>
      </c>
      <c r="P26" s="29">
        <v>0</v>
      </c>
      <c r="Q26" s="29">
        <v>0</v>
      </c>
      <c r="R26" s="29">
        <v>0</v>
      </c>
      <c r="S26" s="29">
        <v>0</v>
      </c>
      <c r="T26" s="29">
        <v>19.8</v>
      </c>
      <c r="U26" s="29">
        <v>0</v>
      </c>
      <c r="V26" s="29">
        <v>0</v>
      </c>
      <c r="W26" s="29">
        <v>4.8448000000000002</v>
      </c>
      <c r="X26" s="30">
        <f t="shared" si="0"/>
        <v>90.825688073394488</v>
      </c>
      <c r="Y26" s="10">
        <v>0</v>
      </c>
      <c r="Z26" s="2"/>
    </row>
    <row r="27" spans="1:26" ht="25.5" hidden="1" outlineLevel="5" x14ac:dyDescent="0.25">
      <c r="A27" s="15" t="s">
        <v>44</v>
      </c>
      <c r="B27" s="37" t="s">
        <v>45</v>
      </c>
      <c r="C27" s="37" t="s">
        <v>3</v>
      </c>
      <c r="D27" s="28"/>
      <c r="E27" s="28"/>
      <c r="F27" s="28"/>
      <c r="G27" s="28"/>
      <c r="H27" s="28"/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0</v>
      </c>
      <c r="O27" s="29">
        <v>0</v>
      </c>
      <c r="P27" s="29">
        <v>0</v>
      </c>
      <c r="Q27" s="29">
        <v>0</v>
      </c>
      <c r="R27" s="29">
        <v>0</v>
      </c>
      <c r="S27" s="29">
        <v>0</v>
      </c>
      <c r="T27" s="29">
        <f>T28</f>
        <v>0</v>
      </c>
      <c r="U27" s="29">
        <v>0</v>
      </c>
      <c r="V27" s="29">
        <v>0</v>
      </c>
      <c r="W27" s="29">
        <v>711.05089999999996</v>
      </c>
      <c r="X27" s="30" t="e">
        <f t="shared" si="0"/>
        <v>#DIV/0!</v>
      </c>
      <c r="Y27" s="10">
        <v>0</v>
      </c>
      <c r="Z27" s="2"/>
    </row>
    <row r="28" spans="1:26" hidden="1" outlineLevel="6" x14ac:dyDescent="0.25">
      <c r="A28" s="12" t="s">
        <v>27</v>
      </c>
      <c r="B28" s="38" t="s">
        <v>45</v>
      </c>
      <c r="C28" s="38" t="s">
        <v>7</v>
      </c>
      <c r="D28" s="28"/>
      <c r="E28" s="28"/>
      <c r="F28" s="28"/>
      <c r="G28" s="28"/>
      <c r="H28" s="28"/>
      <c r="I28" s="29">
        <v>0</v>
      </c>
      <c r="J28" s="29">
        <v>0</v>
      </c>
      <c r="K28" s="29">
        <v>0</v>
      </c>
      <c r="L28" s="29">
        <v>0</v>
      </c>
      <c r="M28" s="29">
        <v>0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373.7604</v>
      </c>
      <c r="X28" s="30" t="e">
        <f t="shared" si="0"/>
        <v>#DIV/0!</v>
      </c>
      <c r="Y28" s="10">
        <v>0</v>
      </c>
      <c r="Z28" s="2"/>
    </row>
    <row r="29" spans="1:26" ht="51" outlineLevel="6" x14ac:dyDescent="0.25">
      <c r="A29" s="36" t="s">
        <v>46</v>
      </c>
      <c r="B29" s="35" t="s">
        <v>47</v>
      </c>
      <c r="C29" s="35" t="s">
        <v>3</v>
      </c>
      <c r="D29" s="28"/>
      <c r="E29" s="28"/>
      <c r="F29" s="28"/>
      <c r="G29" s="28"/>
      <c r="H29" s="28"/>
      <c r="I29" s="29">
        <v>0</v>
      </c>
      <c r="J29" s="29">
        <f>J30</f>
        <v>768.59999999999991</v>
      </c>
      <c r="K29" s="29">
        <v>0</v>
      </c>
      <c r="L29" s="29">
        <v>0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f>T30</f>
        <v>491.9</v>
      </c>
      <c r="U29" s="29">
        <v>0</v>
      </c>
      <c r="V29" s="29">
        <v>0</v>
      </c>
      <c r="W29" s="29">
        <v>306.50749999999999</v>
      </c>
      <c r="X29" s="30">
        <f t="shared" si="0"/>
        <v>63.999479573250071</v>
      </c>
      <c r="Y29" s="10">
        <v>0</v>
      </c>
      <c r="Z29" s="2"/>
    </row>
    <row r="30" spans="1:26" outlineLevel="6" x14ac:dyDescent="0.25">
      <c r="A30" s="33" t="s">
        <v>32</v>
      </c>
      <c r="B30" s="34" t="s">
        <v>48</v>
      </c>
      <c r="C30" s="34" t="s">
        <v>3</v>
      </c>
      <c r="D30" s="28"/>
      <c r="E30" s="28"/>
      <c r="F30" s="28"/>
      <c r="G30" s="28"/>
      <c r="H30" s="28"/>
      <c r="I30" s="29">
        <v>0</v>
      </c>
      <c r="J30" s="29">
        <f>J31+J33+J39</f>
        <v>768.59999999999991</v>
      </c>
      <c r="K30" s="29">
        <v>0</v>
      </c>
      <c r="L30" s="29">
        <v>0</v>
      </c>
      <c r="M30" s="29">
        <v>0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f>T31+T33+T39</f>
        <v>491.9</v>
      </c>
      <c r="U30" s="29">
        <v>0</v>
      </c>
      <c r="V30" s="29">
        <v>0</v>
      </c>
      <c r="W30" s="29">
        <v>30.783000000000001</v>
      </c>
      <c r="X30" s="30">
        <f t="shared" si="0"/>
        <v>63.999479573250071</v>
      </c>
      <c r="Y30" s="10">
        <v>0</v>
      </c>
      <c r="Z30" s="2"/>
    </row>
    <row r="31" spans="1:26" ht="38.25" outlineLevel="5" x14ac:dyDescent="0.25">
      <c r="A31" s="36" t="s">
        <v>49</v>
      </c>
      <c r="B31" s="35" t="s">
        <v>50</v>
      </c>
      <c r="C31" s="35" t="s">
        <v>3</v>
      </c>
      <c r="D31" s="28"/>
      <c r="E31" s="28"/>
      <c r="F31" s="28"/>
      <c r="G31" s="28"/>
      <c r="H31" s="28"/>
      <c r="I31" s="29">
        <v>0</v>
      </c>
      <c r="J31" s="29">
        <f>J32</f>
        <v>694.3</v>
      </c>
      <c r="K31" s="29">
        <v>0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f>T32</f>
        <v>431.2</v>
      </c>
      <c r="U31" s="29">
        <v>0</v>
      </c>
      <c r="V31" s="29">
        <v>0</v>
      </c>
      <c r="W31" s="29">
        <v>44</v>
      </c>
      <c r="X31" s="30">
        <f t="shared" si="0"/>
        <v>62.105717989341791</v>
      </c>
      <c r="Y31" s="10">
        <v>0</v>
      </c>
      <c r="Z31" s="2"/>
    </row>
    <row r="32" spans="1:26" ht="25.5" outlineLevel="6" x14ac:dyDescent="0.25">
      <c r="A32" s="33" t="s">
        <v>43</v>
      </c>
      <c r="B32" s="38" t="s">
        <v>50</v>
      </c>
      <c r="C32" s="38" t="s">
        <v>6</v>
      </c>
      <c r="D32" s="28"/>
      <c r="E32" s="28"/>
      <c r="F32" s="28"/>
      <c r="G32" s="28"/>
      <c r="H32" s="28"/>
      <c r="I32" s="29">
        <v>0</v>
      </c>
      <c r="J32" s="29">
        <v>694.3</v>
      </c>
      <c r="K32" s="29">
        <v>0</v>
      </c>
      <c r="L32" s="29">
        <v>0</v>
      </c>
      <c r="M32" s="29">
        <v>0</v>
      </c>
      <c r="N32" s="29">
        <v>0</v>
      </c>
      <c r="O32" s="29">
        <v>0</v>
      </c>
      <c r="P32" s="29">
        <v>0</v>
      </c>
      <c r="Q32" s="29">
        <v>0</v>
      </c>
      <c r="R32" s="29">
        <v>0</v>
      </c>
      <c r="S32" s="29">
        <v>0</v>
      </c>
      <c r="T32" s="29">
        <v>431.2</v>
      </c>
      <c r="U32" s="29">
        <v>0</v>
      </c>
      <c r="V32" s="29">
        <v>0</v>
      </c>
      <c r="W32" s="29">
        <v>0</v>
      </c>
      <c r="X32" s="30">
        <f t="shared" si="0"/>
        <v>62.105717989341791</v>
      </c>
      <c r="Y32" s="10">
        <v>0</v>
      </c>
      <c r="Z32" s="2"/>
    </row>
    <row r="33" spans="1:26" ht="25.5" outlineLevel="6" x14ac:dyDescent="0.25">
      <c r="A33" s="36" t="s">
        <v>81</v>
      </c>
      <c r="B33" s="39" t="s">
        <v>51</v>
      </c>
      <c r="C33" s="39" t="s">
        <v>3</v>
      </c>
      <c r="D33" s="28"/>
      <c r="E33" s="28"/>
      <c r="F33" s="28"/>
      <c r="G33" s="28"/>
      <c r="H33" s="28"/>
      <c r="I33" s="29">
        <v>0</v>
      </c>
      <c r="J33" s="29">
        <f>J34</f>
        <v>65.3</v>
      </c>
      <c r="K33" s="29">
        <v>0</v>
      </c>
      <c r="L33" s="29">
        <v>0</v>
      </c>
      <c r="M33" s="29">
        <v>0</v>
      </c>
      <c r="N33" s="29">
        <v>0</v>
      </c>
      <c r="O33" s="29">
        <v>0</v>
      </c>
      <c r="P33" s="29">
        <v>0</v>
      </c>
      <c r="Q33" s="29">
        <v>0</v>
      </c>
      <c r="R33" s="29">
        <v>0</v>
      </c>
      <c r="S33" s="29">
        <v>0</v>
      </c>
      <c r="T33" s="29">
        <f>T34</f>
        <v>51.7</v>
      </c>
      <c r="U33" s="29">
        <v>0</v>
      </c>
      <c r="V33" s="29">
        <v>0</v>
      </c>
      <c r="W33" s="29">
        <v>44</v>
      </c>
      <c r="X33" s="30">
        <f t="shared" si="0"/>
        <v>79.173047473200626</v>
      </c>
      <c r="Y33" s="10">
        <v>0</v>
      </c>
      <c r="Z33" s="2"/>
    </row>
    <row r="34" spans="1:26" ht="25.5" outlineLevel="5" x14ac:dyDescent="0.25">
      <c r="A34" s="33" t="s">
        <v>43</v>
      </c>
      <c r="B34" s="40" t="s">
        <v>51</v>
      </c>
      <c r="C34" s="40" t="s">
        <v>6</v>
      </c>
      <c r="D34" s="28"/>
      <c r="E34" s="28"/>
      <c r="F34" s="28"/>
      <c r="G34" s="28"/>
      <c r="H34" s="28"/>
      <c r="I34" s="29">
        <v>0</v>
      </c>
      <c r="J34" s="29">
        <v>65.3</v>
      </c>
      <c r="K34" s="29">
        <v>0</v>
      </c>
      <c r="L34" s="29">
        <v>0</v>
      </c>
      <c r="M34" s="29">
        <v>0</v>
      </c>
      <c r="N34" s="29">
        <v>0</v>
      </c>
      <c r="O34" s="29">
        <v>0</v>
      </c>
      <c r="P34" s="29">
        <v>0</v>
      </c>
      <c r="Q34" s="29">
        <v>0</v>
      </c>
      <c r="R34" s="29">
        <v>0</v>
      </c>
      <c r="S34" s="29">
        <v>0</v>
      </c>
      <c r="T34" s="29">
        <v>51.7</v>
      </c>
      <c r="U34" s="29">
        <v>0</v>
      </c>
      <c r="V34" s="29">
        <v>0</v>
      </c>
      <c r="W34" s="29">
        <v>0</v>
      </c>
      <c r="X34" s="30">
        <f t="shared" si="0"/>
        <v>79.173047473200626</v>
      </c>
      <c r="Y34" s="10">
        <v>0</v>
      </c>
      <c r="Z34" s="2"/>
    </row>
    <row r="35" spans="1:26" ht="25.5" outlineLevel="6" x14ac:dyDescent="0.25">
      <c r="A35" s="36" t="s">
        <v>52</v>
      </c>
      <c r="B35" s="35" t="s">
        <v>9</v>
      </c>
      <c r="C35" s="35" t="s">
        <v>3</v>
      </c>
      <c r="D35" s="28"/>
      <c r="E35" s="28"/>
      <c r="F35" s="28"/>
      <c r="G35" s="28"/>
      <c r="H35" s="28"/>
      <c r="I35" s="29">
        <v>0</v>
      </c>
      <c r="J35" s="29">
        <f>J36</f>
        <v>0.3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30">
        <f t="shared" si="0"/>
        <v>0</v>
      </c>
      <c r="Y35" s="10">
        <v>0</v>
      </c>
      <c r="Z35" s="2"/>
    </row>
    <row r="36" spans="1:26" outlineLevel="5" x14ac:dyDescent="0.25">
      <c r="A36" s="33" t="s">
        <v>32</v>
      </c>
      <c r="B36" s="34" t="s">
        <v>53</v>
      </c>
      <c r="C36" s="34" t="s">
        <v>3</v>
      </c>
      <c r="D36" s="28"/>
      <c r="E36" s="28"/>
      <c r="F36" s="28"/>
      <c r="G36" s="28"/>
      <c r="H36" s="28"/>
      <c r="I36" s="29">
        <v>0</v>
      </c>
      <c r="J36" s="29">
        <f>J37</f>
        <v>0.3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9432.8351000000002</v>
      </c>
      <c r="T36" s="29">
        <f>T37</f>
        <v>0</v>
      </c>
      <c r="U36" s="29">
        <v>0</v>
      </c>
      <c r="V36" s="29">
        <v>0</v>
      </c>
      <c r="W36" s="29">
        <v>9432.8349999999991</v>
      </c>
      <c r="X36" s="30">
        <f t="shared" si="0"/>
        <v>0</v>
      </c>
      <c r="Y36" s="10">
        <v>0</v>
      </c>
      <c r="Z36" s="2"/>
    </row>
    <row r="37" spans="1:26" ht="25.5" outlineLevel="6" x14ac:dyDescent="0.25">
      <c r="A37" s="36" t="s">
        <v>54</v>
      </c>
      <c r="B37" s="34" t="s">
        <v>55</v>
      </c>
      <c r="C37" s="34" t="s">
        <v>3</v>
      </c>
      <c r="D37" s="28"/>
      <c r="E37" s="28"/>
      <c r="F37" s="28"/>
      <c r="G37" s="28"/>
      <c r="H37" s="28"/>
      <c r="I37" s="29">
        <v>0</v>
      </c>
      <c r="J37" s="29">
        <f>J38</f>
        <v>0.3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f>T38</f>
        <v>0</v>
      </c>
      <c r="U37" s="29">
        <v>0</v>
      </c>
      <c r="V37" s="29">
        <v>0</v>
      </c>
      <c r="W37" s="29">
        <v>8424.4979999999996</v>
      </c>
      <c r="X37" s="30">
        <f t="shared" si="0"/>
        <v>0</v>
      </c>
      <c r="Y37" s="10">
        <v>0</v>
      </c>
      <c r="Z37" s="2"/>
    </row>
    <row r="38" spans="1:26" ht="25.5" outlineLevel="6" x14ac:dyDescent="0.25">
      <c r="A38" s="33" t="s">
        <v>43</v>
      </c>
      <c r="B38" s="34" t="s">
        <v>55</v>
      </c>
      <c r="C38" s="34" t="s">
        <v>6</v>
      </c>
      <c r="D38" s="28"/>
      <c r="E38" s="28"/>
      <c r="F38" s="28"/>
      <c r="G38" s="28"/>
      <c r="H38" s="28"/>
      <c r="I38" s="29">
        <v>0</v>
      </c>
      <c r="J38" s="29">
        <v>0.3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1005.7187</v>
      </c>
      <c r="X38" s="30">
        <f t="shared" si="0"/>
        <v>0</v>
      </c>
      <c r="Y38" s="10">
        <v>0</v>
      </c>
      <c r="Z38" s="2"/>
    </row>
    <row r="39" spans="1:26" ht="51" outlineLevel="6" x14ac:dyDescent="0.25">
      <c r="A39" s="36" t="s">
        <v>56</v>
      </c>
      <c r="B39" s="35" t="s">
        <v>57</v>
      </c>
      <c r="C39" s="35" t="s">
        <v>3</v>
      </c>
      <c r="D39" s="28"/>
      <c r="E39" s="28"/>
      <c r="F39" s="28"/>
      <c r="G39" s="28"/>
      <c r="H39" s="28"/>
      <c r="I39" s="29">
        <v>0</v>
      </c>
      <c r="J39" s="29">
        <f>J40</f>
        <v>9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f>T40</f>
        <v>9</v>
      </c>
      <c r="U39" s="29">
        <v>0</v>
      </c>
      <c r="V39" s="29">
        <v>0</v>
      </c>
      <c r="W39" s="29">
        <v>2.6183000000000001</v>
      </c>
      <c r="X39" s="30">
        <f t="shared" si="0"/>
        <v>100</v>
      </c>
      <c r="Y39" s="10">
        <v>0</v>
      </c>
      <c r="Z39" s="2"/>
    </row>
    <row r="40" spans="1:26" outlineLevel="6" x14ac:dyDescent="0.25">
      <c r="A40" s="33" t="s">
        <v>58</v>
      </c>
      <c r="B40" s="34" t="s">
        <v>59</v>
      </c>
      <c r="C40" s="34" t="s">
        <v>3</v>
      </c>
      <c r="D40" s="28"/>
      <c r="E40" s="28"/>
      <c r="F40" s="28"/>
      <c r="G40" s="28"/>
      <c r="H40" s="28"/>
      <c r="I40" s="29">
        <v>0</v>
      </c>
      <c r="J40" s="29">
        <f>J41</f>
        <v>9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f>T41</f>
        <v>9</v>
      </c>
      <c r="U40" s="29">
        <v>0</v>
      </c>
      <c r="V40" s="29">
        <v>0</v>
      </c>
      <c r="W40" s="29">
        <v>0</v>
      </c>
      <c r="X40" s="30">
        <f t="shared" si="0"/>
        <v>100</v>
      </c>
      <c r="Y40" s="10">
        <v>0</v>
      </c>
      <c r="Z40" s="2"/>
    </row>
    <row r="41" spans="1:26" ht="25.5" outlineLevel="5" x14ac:dyDescent="0.25">
      <c r="A41" s="33" t="s">
        <v>60</v>
      </c>
      <c r="B41" s="34" t="s">
        <v>61</v>
      </c>
      <c r="C41" s="34" t="s">
        <v>3</v>
      </c>
      <c r="D41" s="28"/>
      <c r="E41" s="28"/>
      <c r="F41" s="28"/>
      <c r="G41" s="28"/>
      <c r="H41" s="28"/>
      <c r="I41" s="29">
        <v>0</v>
      </c>
      <c r="J41" s="29">
        <f>J42</f>
        <v>9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384.83199999999999</v>
      </c>
      <c r="T41" s="29">
        <f>T42</f>
        <v>9</v>
      </c>
      <c r="U41" s="29">
        <v>0</v>
      </c>
      <c r="V41" s="29">
        <v>0</v>
      </c>
      <c r="W41" s="29">
        <v>384.83199999999999</v>
      </c>
      <c r="X41" s="30">
        <f t="shared" si="0"/>
        <v>100</v>
      </c>
      <c r="Y41" s="10">
        <v>0</v>
      </c>
      <c r="Z41" s="2"/>
    </row>
    <row r="42" spans="1:26" outlineLevel="6" x14ac:dyDescent="0.25">
      <c r="A42" s="33" t="s">
        <v>62</v>
      </c>
      <c r="B42" s="34" t="s">
        <v>61</v>
      </c>
      <c r="C42" s="34" t="s">
        <v>10</v>
      </c>
      <c r="D42" s="28"/>
      <c r="E42" s="28"/>
      <c r="F42" s="28"/>
      <c r="G42" s="28"/>
      <c r="H42" s="28"/>
      <c r="I42" s="29">
        <v>0</v>
      </c>
      <c r="J42" s="29">
        <v>9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9</v>
      </c>
      <c r="U42" s="29">
        <v>0</v>
      </c>
      <c r="V42" s="29">
        <v>0</v>
      </c>
      <c r="W42" s="29">
        <v>11.4848</v>
      </c>
      <c r="X42" s="30">
        <f t="shared" si="0"/>
        <v>100</v>
      </c>
      <c r="Y42" s="10">
        <v>0</v>
      </c>
      <c r="Z42" s="2"/>
    </row>
    <row r="43" spans="1:26" ht="14.25" customHeight="1" outlineLevel="6" x14ac:dyDescent="0.25">
      <c r="A43" s="36" t="s">
        <v>80</v>
      </c>
      <c r="B43" s="35" t="s">
        <v>63</v>
      </c>
      <c r="C43" s="35" t="s">
        <v>3</v>
      </c>
      <c r="D43" s="28"/>
      <c r="E43" s="28"/>
      <c r="F43" s="28"/>
      <c r="G43" s="28"/>
      <c r="H43" s="28"/>
      <c r="I43" s="29">
        <v>0</v>
      </c>
      <c r="J43" s="29">
        <f>J44</f>
        <v>1.5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f>T44</f>
        <v>0</v>
      </c>
      <c r="U43" s="29">
        <v>0</v>
      </c>
      <c r="V43" s="29">
        <v>0</v>
      </c>
      <c r="W43" s="29">
        <v>373.34719999999999</v>
      </c>
      <c r="X43" s="30">
        <f t="shared" si="0"/>
        <v>0</v>
      </c>
      <c r="Y43" s="10">
        <v>0</v>
      </c>
      <c r="Z43" s="2"/>
    </row>
    <row r="44" spans="1:26" ht="16.5" customHeight="1" outlineLevel="5" x14ac:dyDescent="0.25">
      <c r="A44" s="16" t="s">
        <v>64</v>
      </c>
      <c r="B44" s="35" t="s">
        <v>65</v>
      </c>
      <c r="C44" s="35" t="s">
        <v>3</v>
      </c>
      <c r="D44" s="28"/>
      <c r="E44" s="28"/>
      <c r="F44" s="28"/>
      <c r="G44" s="28"/>
      <c r="H44" s="28"/>
      <c r="I44" s="29">
        <v>0</v>
      </c>
      <c r="J44" s="29">
        <f>J45+J47</f>
        <v>1.5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f>T45+T47</f>
        <v>0</v>
      </c>
      <c r="U44" s="29">
        <v>0</v>
      </c>
      <c r="V44" s="29">
        <v>0</v>
      </c>
      <c r="W44" s="29">
        <v>0</v>
      </c>
      <c r="X44" s="30">
        <f t="shared" si="0"/>
        <v>0</v>
      </c>
      <c r="Y44" s="10">
        <v>0</v>
      </c>
      <c r="Z44" s="2"/>
    </row>
    <row r="45" spans="1:26" outlineLevel="6" x14ac:dyDescent="0.25">
      <c r="A45" s="17" t="s">
        <v>27</v>
      </c>
      <c r="B45" s="34" t="s">
        <v>65</v>
      </c>
      <c r="C45" s="34" t="s">
        <v>7</v>
      </c>
      <c r="D45" s="28"/>
      <c r="E45" s="28"/>
      <c r="F45" s="28"/>
      <c r="G45" s="28"/>
      <c r="H45" s="28"/>
      <c r="I45" s="29">
        <v>0</v>
      </c>
      <c r="J45" s="29">
        <f>J46</f>
        <v>1.5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f>T46</f>
        <v>0</v>
      </c>
      <c r="U45" s="29">
        <v>0</v>
      </c>
      <c r="V45" s="29">
        <v>0</v>
      </c>
      <c r="W45" s="29">
        <v>0</v>
      </c>
      <c r="X45" s="30">
        <f t="shared" si="0"/>
        <v>0</v>
      </c>
      <c r="Y45" s="10">
        <v>0</v>
      </c>
      <c r="Z45" s="2"/>
    </row>
    <row r="46" spans="1:26" outlineLevel="5" x14ac:dyDescent="0.25">
      <c r="A46" s="17" t="s">
        <v>58</v>
      </c>
      <c r="B46" s="18" t="s">
        <v>66</v>
      </c>
      <c r="C46" s="18" t="s">
        <v>3</v>
      </c>
      <c r="D46" s="28"/>
      <c r="E46" s="28"/>
      <c r="F46" s="28"/>
      <c r="G46" s="28"/>
      <c r="H46" s="28"/>
      <c r="I46" s="29">
        <v>0</v>
      </c>
      <c r="J46" s="29">
        <v>1.5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11767.374</v>
      </c>
      <c r="T46" s="29">
        <v>0</v>
      </c>
      <c r="U46" s="29">
        <v>0</v>
      </c>
      <c r="V46" s="29">
        <v>0</v>
      </c>
      <c r="W46" s="29">
        <v>11767.3712</v>
      </c>
      <c r="X46" s="30">
        <f t="shared" si="0"/>
        <v>0</v>
      </c>
      <c r="Y46" s="10">
        <v>0</v>
      </c>
      <c r="Z46" s="2"/>
    </row>
    <row r="47" spans="1:26" ht="25.5" hidden="1" outlineLevel="6" x14ac:dyDescent="0.25">
      <c r="A47" s="17" t="s">
        <v>67</v>
      </c>
      <c r="B47" s="18" t="s">
        <v>68</v>
      </c>
      <c r="C47" s="18" t="s">
        <v>3</v>
      </c>
      <c r="D47" s="28"/>
      <c r="E47" s="28"/>
      <c r="F47" s="28"/>
      <c r="G47" s="28"/>
      <c r="H47" s="28"/>
      <c r="I47" s="29">
        <v>0</v>
      </c>
      <c r="J47" s="29">
        <f>J48</f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11767.374</v>
      </c>
      <c r="T47" s="29">
        <v>0</v>
      </c>
      <c r="U47" s="29">
        <v>0</v>
      </c>
      <c r="V47" s="29">
        <v>0</v>
      </c>
      <c r="W47" s="29">
        <v>0</v>
      </c>
      <c r="X47" s="30" t="e">
        <f t="shared" si="0"/>
        <v>#DIV/0!</v>
      </c>
      <c r="Y47" s="10">
        <v>0</v>
      </c>
      <c r="Z47" s="2"/>
    </row>
    <row r="48" spans="1:26" ht="25.5" hidden="1" outlineLevel="6" x14ac:dyDescent="0.25">
      <c r="A48" s="17" t="s">
        <v>69</v>
      </c>
      <c r="B48" s="18" t="s">
        <v>70</v>
      </c>
      <c r="C48" s="18" t="s">
        <v>6</v>
      </c>
      <c r="D48" s="28"/>
      <c r="E48" s="28"/>
      <c r="F48" s="28"/>
      <c r="G48" s="28"/>
      <c r="H48" s="28"/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11617.1818</v>
      </c>
      <c r="X48" s="30" t="e">
        <f t="shared" si="0"/>
        <v>#DIV/0!</v>
      </c>
      <c r="Y48" s="10">
        <v>0</v>
      </c>
      <c r="Z48" s="2"/>
    </row>
    <row r="49" spans="1:26" ht="58.5" customHeight="1" outlineLevel="6" x14ac:dyDescent="0.25">
      <c r="A49" s="36" t="s">
        <v>71</v>
      </c>
      <c r="B49" s="35" t="s">
        <v>72</v>
      </c>
      <c r="C49" s="35" t="s">
        <v>3</v>
      </c>
      <c r="D49" s="28"/>
      <c r="E49" s="28"/>
      <c r="F49" s="28"/>
      <c r="G49" s="28"/>
      <c r="H49" s="28"/>
      <c r="I49" s="29">
        <v>0</v>
      </c>
      <c r="J49" s="29">
        <f>J50</f>
        <v>90.6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f>T50</f>
        <v>90.6</v>
      </c>
      <c r="U49" s="29">
        <v>0</v>
      </c>
      <c r="V49" s="29">
        <v>0</v>
      </c>
      <c r="W49" s="29">
        <v>148.10640000000001</v>
      </c>
      <c r="X49" s="30">
        <f t="shared" si="0"/>
        <v>100</v>
      </c>
      <c r="Y49" s="10">
        <v>0</v>
      </c>
      <c r="Z49" s="2"/>
    </row>
    <row r="50" spans="1:26" ht="63.75" outlineLevel="6" x14ac:dyDescent="0.25">
      <c r="A50" s="33" t="s">
        <v>25</v>
      </c>
      <c r="B50" s="34" t="s">
        <v>72</v>
      </c>
      <c r="C50" s="34" t="s">
        <v>5</v>
      </c>
      <c r="D50" s="28"/>
      <c r="E50" s="28"/>
      <c r="F50" s="28"/>
      <c r="G50" s="28"/>
      <c r="H50" s="28"/>
      <c r="I50" s="29">
        <v>0</v>
      </c>
      <c r="J50" s="29">
        <v>90.6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90.6</v>
      </c>
      <c r="U50" s="29">
        <v>0</v>
      </c>
      <c r="V50" s="29">
        <v>0</v>
      </c>
      <c r="W50" s="29">
        <v>2.0830000000000002</v>
      </c>
      <c r="X50" s="30">
        <f t="shared" si="0"/>
        <v>100</v>
      </c>
      <c r="Y50" s="10">
        <v>0</v>
      </c>
      <c r="Z50" s="2"/>
    </row>
    <row r="51" spans="1:26" ht="29.25" customHeight="1" outlineLevel="5" x14ac:dyDescent="0.25">
      <c r="A51" s="36" t="s">
        <v>73</v>
      </c>
      <c r="B51" s="35" t="s">
        <v>74</v>
      </c>
      <c r="C51" s="35" t="s">
        <v>3</v>
      </c>
      <c r="D51" s="28"/>
      <c r="E51" s="28"/>
      <c r="F51" s="28"/>
      <c r="G51" s="28"/>
      <c r="H51" s="28"/>
      <c r="I51" s="29">
        <v>0</v>
      </c>
      <c r="J51" s="29">
        <f>J52</f>
        <v>439.7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3362.0720000000001</v>
      </c>
      <c r="T51" s="29">
        <f>T52</f>
        <v>437.8</v>
      </c>
      <c r="U51" s="29">
        <v>0</v>
      </c>
      <c r="V51" s="29">
        <v>0</v>
      </c>
      <c r="W51" s="29">
        <v>3362.0709999999999</v>
      </c>
      <c r="X51" s="30">
        <f t="shared" si="0"/>
        <v>99.567887195815331</v>
      </c>
      <c r="Y51" s="10">
        <v>0</v>
      </c>
      <c r="Z51" s="2"/>
    </row>
    <row r="52" spans="1:26" ht="25.5" outlineLevel="6" x14ac:dyDescent="0.25">
      <c r="A52" s="36" t="s">
        <v>75</v>
      </c>
      <c r="B52" s="35" t="s">
        <v>76</v>
      </c>
      <c r="C52" s="35" t="s">
        <v>3</v>
      </c>
      <c r="D52" s="28"/>
      <c r="E52" s="28"/>
      <c r="F52" s="28"/>
      <c r="G52" s="28"/>
      <c r="H52" s="28"/>
      <c r="I52" s="29">
        <v>0</v>
      </c>
      <c r="J52" s="29">
        <f>J53</f>
        <v>439.7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f>T53</f>
        <v>437.8</v>
      </c>
      <c r="U52" s="29">
        <v>0</v>
      </c>
      <c r="V52" s="29">
        <v>0</v>
      </c>
      <c r="W52" s="29">
        <v>3332.0709999999999</v>
      </c>
      <c r="X52" s="30">
        <f t="shared" si="0"/>
        <v>99.567887195815331</v>
      </c>
      <c r="Y52" s="10">
        <v>0</v>
      </c>
      <c r="Z52" s="2"/>
    </row>
    <row r="53" spans="1:26" outlineLevel="6" x14ac:dyDescent="0.25">
      <c r="A53" s="33" t="s">
        <v>77</v>
      </c>
      <c r="B53" s="34" t="s">
        <v>78</v>
      </c>
      <c r="C53" s="34" t="s">
        <v>3</v>
      </c>
      <c r="D53" s="28"/>
      <c r="E53" s="28"/>
      <c r="F53" s="28"/>
      <c r="G53" s="28"/>
      <c r="H53" s="28"/>
      <c r="I53" s="29">
        <v>0</v>
      </c>
      <c r="J53" s="29">
        <f>J54</f>
        <v>439.7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f>T54</f>
        <v>437.8</v>
      </c>
      <c r="U53" s="29">
        <v>0</v>
      </c>
      <c r="V53" s="29">
        <v>0</v>
      </c>
      <c r="W53" s="29">
        <v>30</v>
      </c>
      <c r="X53" s="30">
        <f t="shared" si="0"/>
        <v>99.567887195815331</v>
      </c>
      <c r="Y53" s="10">
        <v>0</v>
      </c>
      <c r="Z53" s="2"/>
    </row>
    <row r="54" spans="1:26" ht="64.5" outlineLevel="5" thickBot="1" x14ac:dyDescent="0.3">
      <c r="A54" s="33" t="s">
        <v>25</v>
      </c>
      <c r="B54" s="34" t="s">
        <v>79</v>
      </c>
      <c r="C54" s="34" t="s">
        <v>5</v>
      </c>
      <c r="D54" s="28"/>
      <c r="E54" s="28"/>
      <c r="F54" s="28"/>
      <c r="G54" s="28"/>
      <c r="H54" s="28"/>
      <c r="I54" s="29">
        <v>0</v>
      </c>
      <c r="J54" s="29">
        <v>439.7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973.64200000000005</v>
      </c>
      <c r="T54" s="29">
        <v>437.8</v>
      </c>
      <c r="U54" s="29">
        <v>0</v>
      </c>
      <c r="V54" s="29">
        <v>0</v>
      </c>
      <c r="W54" s="29">
        <v>973.64200000000005</v>
      </c>
      <c r="X54" s="30">
        <f t="shared" si="0"/>
        <v>99.567887195815331</v>
      </c>
      <c r="Y54" s="10">
        <v>0</v>
      </c>
      <c r="Z54" s="2"/>
    </row>
    <row r="55" spans="1:26" ht="15.75" thickBot="1" x14ac:dyDescent="0.3">
      <c r="A55" s="66" t="s">
        <v>11</v>
      </c>
      <c r="B55" s="67"/>
      <c r="C55" s="67"/>
      <c r="D55" s="67"/>
      <c r="E55" s="67"/>
      <c r="F55" s="67"/>
      <c r="G55" s="67"/>
      <c r="H55" s="67"/>
      <c r="I55" s="41">
        <v>0</v>
      </c>
      <c r="J55" s="41">
        <f>J12+J22+J29+J49+J51</f>
        <v>3061.6999999999994</v>
      </c>
      <c r="K55" s="41">
        <v>0</v>
      </c>
      <c r="L55" s="41">
        <v>0</v>
      </c>
      <c r="M55" s="41">
        <v>0</v>
      </c>
      <c r="N55" s="41">
        <v>0</v>
      </c>
      <c r="O55" s="41">
        <v>0</v>
      </c>
      <c r="P55" s="41">
        <v>0</v>
      </c>
      <c r="Q55" s="41">
        <v>0</v>
      </c>
      <c r="R55" s="41">
        <v>0</v>
      </c>
      <c r="S55" s="41">
        <v>71723.887300000002</v>
      </c>
      <c r="T55" s="41">
        <f>T12+T22+T29+T49+T51</f>
        <v>2772.1</v>
      </c>
      <c r="U55" s="41">
        <v>0</v>
      </c>
      <c r="V55" s="41">
        <v>0</v>
      </c>
      <c r="W55" s="41">
        <v>71558.751999999993</v>
      </c>
      <c r="X55" s="42">
        <f t="shared" ref="X55" si="1">T55/J55*100</f>
        <v>90.541202599862842</v>
      </c>
      <c r="Y55" s="8">
        <v>0</v>
      </c>
      <c r="Z55" s="2"/>
    </row>
    <row r="56" spans="1:26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 t="s">
        <v>2</v>
      </c>
      <c r="T56" s="2"/>
      <c r="U56" s="2"/>
      <c r="V56" s="2"/>
      <c r="W56" s="2" t="s">
        <v>2</v>
      </c>
      <c r="X56" s="2"/>
      <c r="Y56" s="2"/>
      <c r="Z56" s="2"/>
    </row>
    <row r="57" spans="1:26" x14ac:dyDescent="0.25">
      <c r="A57" s="64" t="s">
        <v>12</v>
      </c>
      <c r="B57" s="65"/>
      <c r="C57" s="65"/>
      <c r="D57" s="65"/>
      <c r="E57" s="65"/>
      <c r="F57" s="65"/>
      <c r="G57" s="65"/>
      <c r="H57" s="65"/>
      <c r="I57" s="65"/>
      <c r="J57" s="65"/>
      <c r="K57" s="65"/>
      <c r="L57" s="65"/>
      <c r="M57" s="65"/>
      <c r="N57" s="65"/>
      <c r="O57" s="65"/>
      <c r="P57" s="65"/>
      <c r="Q57" s="65"/>
      <c r="R57" s="65"/>
      <c r="S57" s="65"/>
      <c r="T57" s="5"/>
      <c r="U57" s="5"/>
      <c r="V57" s="5"/>
      <c r="W57" s="5"/>
      <c r="X57" s="5"/>
      <c r="Y57" s="5"/>
      <c r="Z57" s="2"/>
    </row>
  </sheetData>
  <mergeCells count="34">
    <mergeCell ref="A57:S57"/>
    <mergeCell ref="A55:H55"/>
    <mergeCell ref="L10:L11"/>
    <mergeCell ref="M10:M11"/>
    <mergeCell ref="N10:N11"/>
    <mergeCell ref="O10:O11"/>
    <mergeCell ref="P10:P11"/>
    <mergeCell ref="Q10:Q11"/>
    <mergeCell ref="R10:R11"/>
    <mergeCell ref="I10:I11"/>
    <mergeCell ref="J10:J11"/>
    <mergeCell ref="K10:K11"/>
    <mergeCell ref="Y10:Y11"/>
    <mergeCell ref="A1:J1"/>
    <mergeCell ref="A8:W8"/>
    <mergeCell ref="A9:Y9"/>
    <mergeCell ref="A10:A11"/>
    <mergeCell ref="B10:B11"/>
    <mergeCell ref="C10:C11"/>
    <mergeCell ref="V10:V11"/>
    <mergeCell ref="T10:T11"/>
    <mergeCell ref="U10:U11"/>
    <mergeCell ref="A7:X7"/>
    <mergeCell ref="A4:X4"/>
    <mergeCell ref="A5:X5"/>
    <mergeCell ref="G10:G11"/>
    <mergeCell ref="E10:E11"/>
    <mergeCell ref="X10:X11"/>
    <mergeCell ref="A6:X6"/>
    <mergeCell ref="H10:H11"/>
    <mergeCell ref="S10:S11"/>
    <mergeCell ref="D10:D11"/>
    <mergeCell ref="F10:F11"/>
    <mergeCell ref="W10:W11"/>
  </mergeCells>
  <pageMargins left="0.59055118110236227" right="0.19685039370078741" top="0" bottom="0" header="0.39370078740157483" footer="0.39370078740157483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31.03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3.03.2015 16:31:36)&lt;/VariantName&gt;&#10;  &lt;VariantLink&gt;254562535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9A0CACC-0D77-4232-8CF3-517E55C9E3C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Администрация Селино</cp:lastModifiedBy>
  <cp:lastPrinted>2022-05-13T07:42:58Z</cp:lastPrinted>
  <dcterms:created xsi:type="dcterms:W3CDTF">2021-05-14T05:00:21Z</dcterms:created>
  <dcterms:modified xsi:type="dcterms:W3CDTF">2022-05-13T07:43:05Z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16_31_36)(6).xlsx</vt:lpwstr>
  </property>
  <property fmtid="{D5CDD505-2E9C-101B-9397-08002B2CF9AE}" pid="3" name="Название отчета">
    <vt:lpwstr>Вариант (новый от 13.03.2015 16_31_36)(6).xlsx</vt:lpwstr>
  </property>
  <property fmtid="{D5CDD505-2E9C-101B-9397-08002B2CF9AE}" pid="4" name="Версия клиента">
    <vt:lpwstr>20.2.19.2100 (.NET 4.0)</vt:lpwstr>
  </property>
  <property fmtid="{D5CDD505-2E9C-101B-9397-08002B2CF9AE}" pid="5" name="Версия базы">
    <vt:lpwstr>20.2.2923.489956503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bks2021r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